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" yWindow="-60" windowWidth="17490" windowHeight="5985" tabRatio="608"/>
  </bookViews>
  <sheets>
    <sheet name="Ingresos 2015" sheetId="17" r:id="rId1"/>
    <sheet name="Gastos 2015" sheetId="18" r:id="rId2"/>
    <sheet name="Resumen" sheetId="19" r:id="rId3"/>
    <sheet name="Concertación Diputación" sheetId="42" r:id="rId4"/>
    <sheet name="Tabla de Equivalencias" sheetId="2" r:id="rId5"/>
    <sheet name="CP Gastos" sheetId="1" r:id="rId6"/>
    <sheet name="CE Gastos" sheetId="3" r:id="rId7"/>
    <sheet name="Evolución" sheetId="23" r:id="rId8"/>
    <sheet name="Gráficos" sheetId="22" r:id="rId9"/>
  </sheets>
  <definedNames>
    <definedName name="_xlnm.Print_Area" localSheetId="7">Evolución!$A$1:$F$36</definedName>
    <definedName name="_xlnm.Print_Area" localSheetId="1">'Gastos 2015'!$A$1:$I$257</definedName>
    <definedName name="_xlnm.Print_Area" localSheetId="8">Gráficos!$A$1:$P$60</definedName>
    <definedName name="_xlnm.Print_Area" localSheetId="0">'Ingresos 2015'!$A$1:$H$121</definedName>
    <definedName name="_xlnm.Print_Area" localSheetId="2">Resumen!$A$1:$E$26</definedName>
    <definedName name="_xlnm.Print_Area" localSheetId="4">'Tabla de Equivalencias'!$A$6:$C$127</definedName>
    <definedName name="_xlnm.Print_Titles" localSheetId="1">'Gastos 2015'!$1:$1</definedName>
    <definedName name="_xlnm.Print_Titles" localSheetId="0">'Ingresos 2015'!$1:$2</definedName>
  </definedNames>
  <calcPr calcId="125725"/>
</workbook>
</file>

<file path=xl/calcChain.xml><?xml version="1.0" encoding="utf-8"?>
<calcChain xmlns="http://schemas.openxmlformats.org/spreadsheetml/2006/main">
  <c r="H166" i="18"/>
  <c r="H219"/>
  <c r="B4" i="23"/>
  <c r="H3" i="18"/>
  <c r="H7"/>
  <c r="H26"/>
  <c r="H44"/>
  <c r="H51"/>
  <c r="H57"/>
  <c r="H67"/>
  <c r="H72"/>
  <c r="H92"/>
  <c r="H159"/>
  <c r="D18" i="19"/>
  <c r="H163" i="18"/>
  <c r="H170"/>
  <c r="H182"/>
  <c r="H184"/>
  <c r="H223"/>
  <c r="H229"/>
  <c r="H238"/>
  <c r="E5" i="23"/>
  <c r="E7"/>
  <c r="F4" i="3"/>
  <c r="F77"/>
  <c r="F168"/>
  <c r="F201"/>
  <c r="F251"/>
  <c r="F294"/>
  <c r="F328"/>
  <c r="F386"/>
  <c r="F409" s="1"/>
  <c r="E36" i="1"/>
  <c r="E51"/>
  <c r="E77"/>
  <c r="E115"/>
  <c r="E138"/>
  <c r="F3" i="17"/>
  <c r="D4" i="19" s="1"/>
  <c r="F13" i="17"/>
  <c r="F18"/>
  <c r="D6" i="19" s="1"/>
  <c r="F47" i="17"/>
  <c r="D7" i="19" s="1"/>
  <c r="F77" i="17"/>
  <c r="D8" i="19" s="1"/>
  <c r="E34" s="1"/>
  <c r="F34" s="1"/>
  <c r="G34" s="1"/>
  <c r="D9"/>
  <c r="F97" i="17"/>
  <c r="D10" i="19" s="1"/>
  <c r="D11"/>
  <c r="E11" s="1"/>
  <c r="D12"/>
  <c r="E12" s="1"/>
  <c r="F37"/>
  <c r="G37" s="1"/>
  <c r="D39"/>
  <c r="J46"/>
  <c r="J47"/>
  <c r="J48" s="1"/>
  <c r="D49"/>
  <c r="B56"/>
  <c r="D56"/>
  <c r="B57"/>
  <c r="C57"/>
  <c r="B58"/>
  <c r="C58"/>
  <c r="B59"/>
  <c r="C59"/>
  <c r="B60"/>
  <c r="C60"/>
  <c r="B61"/>
  <c r="C61"/>
  <c r="B62"/>
  <c r="C62"/>
  <c r="B63"/>
  <c r="C63"/>
  <c r="B66"/>
  <c r="D66"/>
  <c r="B67"/>
  <c r="C67"/>
  <c r="B68"/>
  <c r="C68"/>
  <c r="B69"/>
  <c r="C69"/>
  <c r="B70"/>
  <c r="C70"/>
  <c r="B71"/>
  <c r="C71"/>
  <c r="B72"/>
  <c r="C72"/>
  <c r="G4" i="17"/>
  <c r="G5"/>
  <c r="G10"/>
  <c r="G14"/>
  <c r="G19"/>
  <c r="G25"/>
  <c r="G27"/>
  <c r="G31"/>
  <c r="G38"/>
  <c r="G48"/>
  <c r="G52"/>
  <c r="G62"/>
  <c r="G71"/>
  <c r="G74"/>
  <c r="G78"/>
  <c r="G80"/>
  <c r="G84"/>
  <c r="G90"/>
  <c r="G98"/>
  <c r="G103"/>
  <c r="G107"/>
  <c r="D50" i="19" l="1"/>
  <c r="F326" i="3"/>
  <c r="F249"/>
  <c r="E143" i="1"/>
  <c r="I218" i="18"/>
  <c r="D20" i="19" s="1"/>
  <c r="E20" s="1"/>
  <c r="D23"/>
  <c r="E48" s="1"/>
  <c r="F48" s="1"/>
  <c r="G48" s="1"/>
  <c r="D22"/>
  <c r="E47" s="1"/>
  <c r="F47" s="1"/>
  <c r="G47" s="1"/>
  <c r="I66" i="18"/>
  <c r="D17" i="19" s="1"/>
  <c r="E42" s="1"/>
  <c r="F42" s="1"/>
  <c r="G42" s="1"/>
  <c r="I2" i="18"/>
  <c r="D16" i="19" s="1"/>
  <c r="I162" i="18"/>
  <c r="D19" i="19" s="1"/>
  <c r="E19" s="1"/>
  <c r="D21"/>
  <c r="H257" i="18"/>
  <c r="H77" i="17"/>
  <c r="H97"/>
  <c r="E9" i="19"/>
  <c r="E35"/>
  <c r="F35" s="1"/>
  <c r="G35" s="1"/>
  <c r="D62"/>
  <c r="H3" i="17"/>
  <c r="E38" i="19"/>
  <c r="F38" s="1"/>
  <c r="G38" s="1"/>
  <c r="F94" i="17"/>
  <c r="F121" s="1"/>
  <c r="E33" i="19"/>
  <c r="F33" s="1"/>
  <c r="G33" s="1"/>
  <c r="D60"/>
  <c r="H47" i="17"/>
  <c r="E8" i="19"/>
  <c r="H18" i="17"/>
  <c r="D5" i="19"/>
  <c r="H13" i="17"/>
  <c r="E4" i="19"/>
  <c r="G121" i="17"/>
  <c r="E6" i="19"/>
  <c r="E32"/>
  <c r="F32" s="1"/>
  <c r="G32" s="1"/>
  <c r="D59"/>
  <c r="E10"/>
  <c r="E36"/>
  <c r="F36" s="1"/>
  <c r="G36" s="1"/>
  <c r="D63"/>
  <c r="E18"/>
  <c r="E43"/>
  <c r="F43" s="1"/>
  <c r="G43" s="1"/>
  <c r="D69"/>
  <c r="D94" s="1"/>
  <c r="D116"/>
  <c r="F411" i="3"/>
  <c r="D61" i="19"/>
  <c r="D57"/>
  <c r="E30"/>
  <c r="E7"/>
  <c r="F407" i="3"/>
  <c r="E45" i="19" l="1"/>
  <c r="F45" s="1"/>
  <c r="G45" s="1"/>
  <c r="D71"/>
  <c r="D96" s="1"/>
  <c r="D121"/>
  <c r="D118"/>
  <c r="D70"/>
  <c r="D95" s="1"/>
  <c r="E23"/>
  <c r="D117"/>
  <c r="D120"/>
  <c r="G20"/>
  <c r="D4" i="23" s="1"/>
  <c r="E44" i="19"/>
  <c r="F44" s="1"/>
  <c r="G44" s="1"/>
  <c r="E17"/>
  <c r="I217" i="18"/>
  <c r="D115" i="19"/>
  <c r="D68"/>
  <c r="D93" s="1"/>
  <c r="I256" i="18"/>
  <c r="E22" i="19"/>
  <c r="D87"/>
  <c r="D109"/>
  <c r="D85"/>
  <c r="D107"/>
  <c r="H121" i="17"/>
  <c r="E5" i="19"/>
  <c r="E13" s="1"/>
  <c r="E31"/>
  <c r="F31" s="1"/>
  <c r="G31" s="1"/>
  <c r="D58"/>
  <c r="D64" s="1"/>
  <c r="D13"/>
  <c r="D86"/>
  <c r="D108"/>
  <c r="D82"/>
  <c r="D104"/>
  <c r="D84"/>
  <c r="D106"/>
  <c r="D67"/>
  <c r="D114"/>
  <c r="D24"/>
  <c r="G19"/>
  <c r="E16"/>
  <c r="E41"/>
  <c r="F30"/>
  <c r="G30" s="1"/>
  <c r="D88"/>
  <c r="D110"/>
  <c r="E46"/>
  <c r="F46" s="1"/>
  <c r="G46" s="1"/>
  <c r="E21"/>
  <c r="D72"/>
  <c r="D97" s="1"/>
  <c r="D119"/>
  <c r="I257" i="18" l="1"/>
  <c r="D105" i="19"/>
  <c r="D83"/>
  <c r="E39"/>
  <c r="F39" s="1"/>
  <c r="G39" s="1"/>
  <c r="C26"/>
  <c r="D122"/>
  <c r="D26"/>
  <c r="E26" s="1"/>
  <c r="G21"/>
  <c r="C4" i="23"/>
  <c r="E4" s="1"/>
  <c r="D73" i="19"/>
  <c r="D92"/>
  <c r="F41"/>
  <c r="G41" s="1"/>
  <c r="E49"/>
  <c r="F49" s="1"/>
  <c r="G49" s="1"/>
  <c r="D89"/>
  <c r="D111"/>
  <c r="D75"/>
  <c r="E24"/>
  <c r="D76" l="1"/>
  <c r="D77" s="1"/>
  <c r="D98"/>
  <c r="D100" s="1"/>
  <c r="D124"/>
  <c r="E50"/>
  <c r="F50" s="1"/>
</calcChain>
</file>

<file path=xl/sharedStrings.xml><?xml version="1.0" encoding="utf-8"?>
<sst xmlns="http://schemas.openxmlformats.org/spreadsheetml/2006/main" count="3927" uniqueCount="1839">
  <si>
    <t xml:space="preserve"> Tasa por utilización privativa o aprovechamiento especial por empresas explotadoras de servicios de telecomunicaciones.  </t>
  </si>
  <si>
    <t xml:space="preserve"> Recargos del periodo ejecutivo y por declaración extemporánea sin requerimiento previo.    </t>
  </si>
  <si>
    <t xml:space="preserve"> Deporte                                                                     </t>
  </si>
  <si>
    <t xml:space="preserve"> Administración General de Deportes                                             </t>
  </si>
  <si>
    <t xml:space="preserve"> Promoción y fomento del deporte                                               </t>
  </si>
  <si>
    <t xml:space="preserve"> Instalaciones deportivas                                                       </t>
  </si>
  <si>
    <t xml:space="preserve"> Agricultura, Ganadería y Pesca                                                 </t>
  </si>
  <si>
    <t xml:space="preserve"> Administración General de Agricultura, Ganadería y Pesca                          </t>
  </si>
  <si>
    <t xml:space="preserve"> Mejoras de las estructuras agropecuarias y de los sistemas productivos               </t>
  </si>
  <si>
    <t xml:space="preserve"> Imprevistos y funciones no clasificadas.  </t>
  </si>
  <si>
    <t xml:space="preserve"> Administración financiera y tributaria.  </t>
  </si>
  <si>
    <t xml:space="preserve"> Política económica y fiscal.  </t>
  </si>
  <si>
    <t xml:space="preserve"> 932  </t>
  </si>
  <si>
    <t xml:space="preserve"> Gestión del sistema tributario.  </t>
  </si>
  <si>
    <t xml:space="preserve"> 933  </t>
  </si>
  <si>
    <t xml:space="preserve"> Gestión del patrimonio.  </t>
  </si>
  <si>
    <t xml:space="preserve"> 934  </t>
  </si>
  <si>
    <t xml:space="preserve"> Gestión de la deuda y de la tesorería.  </t>
  </si>
  <si>
    <t>Total gastos corrientes</t>
  </si>
  <si>
    <t>Inversiones reales</t>
  </si>
  <si>
    <t>Inversión nueva asociada al funcionamiento operativo de los servicios</t>
  </si>
  <si>
    <t xml:space="preserve"> Acceso a la vivienda                                                          </t>
  </si>
  <si>
    <t xml:space="preserve"> Fomento de la edificación protegida                                             </t>
  </si>
  <si>
    <t xml:space="preserve"> Vías públicas                                                                </t>
  </si>
  <si>
    <t xml:space="preserve"> Bienestar comunitario                                                        </t>
  </si>
  <si>
    <t xml:space="preserve"> Saneamiento, abastecimiento y distribución de aguas                              </t>
  </si>
  <si>
    <t xml:space="preserve"> Recogida, eliminación, tratamiento de residuos                                   </t>
  </si>
  <si>
    <t xml:space="preserve"> Otros gastos financieros.  </t>
  </si>
  <si>
    <t xml:space="preserve"> A la Administración General de la Entidad Local.  </t>
  </si>
  <si>
    <t xml:space="preserve"> A Organismos Autónomos de la Entidad Local.  </t>
  </si>
  <si>
    <t xml:space="preserve"> A la Administración del Estado.  </t>
  </si>
  <si>
    <t xml:space="preserve"> A la Administración General del Estado.  </t>
  </si>
  <si>
    <t xml:space="preserve"> A Organismos Autónomos yAgencias estatales.  </t>
  </si>
  <si>
    <t xml:space="preserve"> Al Servicio Público de Empleo Estatal.  </t>
  </si>
  <si>
    <t xml:space="preserve"> 421.10  </t>
  </si>
  <si>
    <t xml:space="preserve"> A otros organismos autónomos.  </t>
  </si>
  <si>
    <t xml:space="preserve"> A Fundaciones estatales.  </t>
  </si>
  <si>
    <t xml:space="preserve"> Subvenciones para fomento del empleo.  </t>
  </si>
  <si>
    <t xml:space="preserve"> 423.10  </t>
  </si>
  <si>
    <t xml:space="preserve"> Intereses de demora y otros gastos financieros.  </t>
  </si>
  <si>
    <t xml:space="preserve"> 352  </t>
  </si>
  <si>
    <t xml:space="preserve"> 353  </t>
  </si>
  <si>
    <t xml:space="preserve"> Operaciones de intercambio financiero.  </t>
  </si>
  <si>
    <t xml:space="preserve"> 357  </t>
  </si>
  <si>
    <t xml:space="preserve"> Ejecución de avales.  </t>
  </si>
  <si>
    <t xml:space="preserve"> 358  </t>
  </si>
  <si>
    <t xml:space="preserve"> Intereses por operaciones de arrendamiento financiero («leasing»).  </t>
  </si>
  <si>
    <t xml:space="preserve"> 359  </t>
  </si>
  <si>
    <t>INFRAESTRUCTURAS, OBRAS Y SUMINISTROS</t>
  </si>
  <si>
    <t>FIESTAS Y TURISMO</t>
  </si>
  <si>
    <t xml:space="preserve"> 800  </t>
  </si>
  <si>
    <t xml:space="preserve"> 800.00  </t>
  </si>
  <si>
    <t xml:space="preserve"> 800.10  </t>
  </si>
  <si>
    <t xml:space="preserve"> 800.20  </t>
  </si>
  <si>
    <t xml:space="preserve"> 801  </t>
  </si>
  <si>
    <t xml:space="preserve"> 801.00  </t>
  </si>
  <si>
    <t xml:space="preserve"> 801.10  </t>
  </si>
  <si>
    <t xml:space="preserve"> 801.20  </t>
  </si>
  <si>
    <t>115.00</t>
  </si>
  <si>
    <t>116.00</t>
  </si>
  <si>
    <t>291.00</t>
  </si>
  <si>
    <t>300.00</t>
  </si>
  <si>
    <t>301.00</t>
  </si>
  <si>
    <t>309.00</t>
  </si>
  <si>
    <t xml:space="preserve"> 84  </t>
  </si>
  <si>
    <r>
      <t xml:space="preserve"> </t>
    </r>
    <r>
      <rPr>
        <sz val="10"/>
        <color indexed="63"/>
        <rFont val="Century Gothic"/>
        <family val="2"/>
      </rPr>
      <t xml:space="preserve">721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</si>
  <si>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</si>
  <si>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</si>
  <si>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425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</si>
  <si>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</si>
  <si>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62/75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</si>
  <si>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</si>
  <si>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62/44/75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</si>
  <si>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622/44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</si>
  <si>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</si>
  <si>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433 </t>
    </r>
    <r>
      <rPr>
        <sz val="10"/>
        <rFont val="Century Gothic"/>
        <family val="2"/>
      </rPr>
      <t xml:space="preserve"> </t>
    </r>
  </si>
  <si>
    <t>450</t>
  </si>
  <si>
    <t>46</t>
  </si>
  <si>
    <t>A Entidades Locales</t>
  </si>
  <si>
    <t>461</t>
  </si>
  <si>
    <t xml:space="preserve">A Diputación:                                 </t>
  </si>
  <si>
    <t>Laboral Temporal Personal Apoyo a Guardería Infantil</t>
  </si>
  <si>
    <t xml:space="preserve"> 821.00  </t>
  </si>
  <si>
    <t xml:space="preserve"> 821.10  </t>
  </si>
  <si>
    <t xml:space="preserve"> 821.20  </t>
  </si>
  <si>
    <t xml:space="preserve"> 83  </t>
  </si>
  <si>
    <t xml:space="preserve"> 830  </t>
  </si>
  <si>
    <r>
      <t xml:space="preserve"> </t>
    </r>
    <r>
      <rPr>
        <sz val="10"/>
        <color indexed="63"/>
        <rFont val="Century Gothic"/>
        <family val="2"/>
      </rPr>
      <t xml:space="preserve">91 912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</si>
  <si>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111 111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</si>
  <si>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</si>
  <si>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12/46/55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</si>
  <si>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</si>
  <si>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121/122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</si>
  <si>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</si>
  <si>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121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</si>
  <si>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</si>
  <si>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</si>
  <si>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</si>
  <si>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</si>
  <si>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46_ </t>
    </r>
    <r>
      <rPr>
        <sz val="10"/>
        <rFont val="Century Gothic"/>
        <family val="2"/>
      </rPr>
      <t xml:space="preserve"> </t>
    </r>
  </si>
  <si>
    <t>De Material Informático No Inventariable</t>
  </si>
  <si>
    <t>CULTURA Y EDUCACIÓN</t>
  </si>
  <si>
    <t>290.00</t>
  </si>
  <si>
    <t xml:space="preserve"> Administración General de la Seguridad y Protección Civil                          </t>
  </si>
  <si>
    <t xml:space="preserve"> Seguridad y Orden Público                                                     </t>
  </si>
  <si>
    <t xml:space="preserve"> Área de Gasto (1) 1  </t>
  </si>
  <si>
    <t xml:space="preserve"> Política de Gasto (2)  </t>
  </si>
  <si>
    <t xml:space="preserve"> Grupo de Programas (3)  </t>
  </si>
  <si>
    <t xml:space="preserve"> SERVICIOS PÚBLICOS BÁSICOS.  </t>
  </si>
  <si>
    <t xml:space="preserve"> Seguridad y movilidad ciudadana.  </t>
  </si>
  <si>
    <t xml:space="preserve"> Administración General de la Seguridad y Protección Civil.  </t>
  </si>
  <si>
    <t xml:space="preserve"> Seguridad y Orden Público.  </t>
  </si>
  <si>
    <t xml:space="preserve"> 133  </t>
  </si>
  <si>
    <t xml:space="preserve"> Ordenación del tráfico y del estacionamiento.  </t>
  </si>
  <si>
    <t xml:space="preserve"> 134  </t>
  </si>
  <si>
    <t xml:space="preserve"> Protección civil .  </t>
  </si>
  <si>
    <t xml:space="preserve"> 135  </t>
  </si>
  <si>
    <t xml:space="preserve"> Servicio de extinción de incendios.  </t>
  </si>
  <si>
    <t xml:space="preserve"> Vivienda y urbanismo.  </t>
  </si>
  <si>
    <t xml:space="preserve"> Comercio                                                                   </t>
  </si>
  <si>
    <t xml:space="preserve"> Ordenación y promoción turística                                               </t>
  </si>
  <si>
    <t xml:space="preserve"> Desarrollo empresarial                                                        </t>
  </si>
  <si>
    <t>470.00</t>
  </si>
  <si>
    <t xml:space="preserve"> Investigación y estudios relacionados con los servicios públicos.  </t>
  </si>
  <si>
    <t xml:space="preserve"> Investigación científica, técnica y aplicada.  </t>
  </si>
  <si>
    <t xml:space="preserve"> Otras actuaciones de carácter económico.  </t>
  </si>
  <si>
    <t xml:space="preserve"> Sociedad de la información.  </t>
  </si>
  <si>
    <t xml:space="preserve"> Gestión del conocimiento.  </t>
  </si>
  <si>
    <t xml:space="preserve"> Oficinas de defensa al consumidor.  </t>
  </si>
  <si>
    <t xml:space="preserve"> ACTUACIONES DE CARÁCTER GENERAL.  </t>
  </si>
  <si>
    <t xml:space="preserve"> Órganos de gobierno.  </t>
  </si>
  <si>
    <t xml:space="preserve"> Protección y desarrollo de los recursos pesqueros.  </t>
  </si>
  <si>
    <t xml:space="preserve"> 419  </t>
  </si>
  <si>
    <t xml:space="preserve"> Otras actuaciones en agricultura, ganadería y pesca.  </t>
  </si>
  <si>
    <t xml:space="preserve"> Industria y energía.  </t>
  </si>
  <si>
    <t xml:space="preserve"> Administración General de Industria y energía.  </t>
  </si>
  <si>
    <t xml:space="preserve"> Industria.  </t>
  </si>
  <si>
    <t>%</t>
  </si>
  <si>
    <t xml:space="preserve"> Resto de aportaciones.  </t>
  </si>
  <si>
    <t xml:space="preserve"> Amortización de Deuda Pública en euros.  </t>
  </si>
  <si>
    <t xml:space="preserve"> Vías públicas.  </t>
  </si>
  <si>
    <t xml:space="preserve"> Bienestar comunitario .  </t>
  </si>
  <si>
    <t xml:space="preserve"> Saneamiento, abastecimiento y distribución de aguas.  </t>
  </si>
  <si>
    <t xml:space="preserve"> Recogida, eliminación y tratamiento de residuos.  </t>
  </si>
  <si>
    <t xml:space="preserve"> 163  </t>
  </si>
  <si>
    <t xml:space="preserve"> Limpieza viaria.  </t>
  </si>
  <si>
    <t xml:space="preserve"> Cementerio y servicios funerarios.  </t>
  </si>
  <si>
    <t xml:space="preserve"> 165  </t>
  </si>
  <si>
    <r>
      <t xml:space="preserve"> </t>
    </r>
    <r>
      <rPr>
        <i/>
        <sz val="10"/>
        <color indexed="63"/>
        <rFont val="Century Gothic"/>
        <family val="2"/>
      </rPr>
      <t xml:space="preserve">Producción de bienes públicos de carácter preferente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</si>
  <si>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 </t>
    </r>
    <r>
      <rPr>
        <sz val="10"/>
        <rFont val="Century Gothic"/>
        <family val="2"/>
      </rPr>
      <t xml:space="preserve"> </t>
    </r>
  </si>
  <si>
    <t xml:space="preserve"> Administración General de Vivienda y Urbanismo                                 </t>
  </si>
  <si>
    <t xml:space="preserve"> Material informático no inventariable.  </t>
  </si>
  <si>
    <t xml:space="preserve"> 221  </t>
  </si>
  <si>
    <t xml:space="preserve"> Suministros.  </t>
  </si>
  <si>
    <t xml:space="preserve"> 221.00  </t>
  </si>
  <si>
    <t xml:space="preserve"> Energía eléctrica. </t>
  </si>
  <si>
    <t xml:space="preserve"> 221.01  </t>
  </si>
  <si>
    <t xml:space="preserve"> Agua.  </t>
  </si>
  <si>
    <t xml:space="preserve"> 221.02  </t>
  </si>
  <si>
    <t xml:space="preserve"> Gas.  </t>
  </si>
  <si>
    <t xml:space="preserve"> 92  </t>
  </si>
  <si>
    <t xml:space="preserve"> 920  </t>
  </si>
  <si>
    <t xml:space="preserve"> 921  </t>
  </si>
  <si>
    <t xml:space="preserve"> 93  </t>
  </si>
  <si>
    <t xml:space="preserve"> 930  </t>
  </si>
  <si>
    <t xml:space="preserve"> 931  </t>
  </si>
  <si>
    <t xml:space="preserve"> 94  </t>
  </si>
  <si>
    <t xml:space="preserve"> 940  </t>
  </si>
  <si>
    <t xml:space="preserve"> 941  </t>
  </si>
  <si>
    <t xml:space="preserve"> Órganos de gobierno y personal directivo.  </t>
  </si>
  <si>
    <t xml:space="preserve"> 100.00  </t>
  </si>
  <si>
    <t xml:space="preserve"> Retribuciones básicas.  </t>
  </si>
  <si>
    <t xml:space="preserve"> 761.10  </t>
  </si>
  <si>
    <t xml:space="preserve"> A sociedades mercantiles estatales, entidades públicas empresariales y otros organismos públicos.</t>
  </si>
  <si>
    <t>CAPITULO</t>
  </si>
  <si>
    <t>112.00</t>
  </si>
  <si>
    <t>113.01</t>
  </si>
  <si>
    <t>130.00</t>
  </si>
  <si>
    <t xml:space="preserve"> 420.90  </t>
  </si>
  <si>
    <t xml:space="preserve"> Otras transferencias corrientes de la Administración General del Estado.  </t>
  </si>
  <si>
    <t xml:space="preserve"> 421  </t>
  </si>
  <si>
    <t xml:space="preserve"> De Organismos Autónomos y agencias estatales.  </t>
  </si>
  <si>
    <t xml:space="preserve"> 421.00  </t>
  </si>
  <si>
    <t>DIFERENCIAS</t>
  </si>
  <si>
    <t>TASAS Y OTROS INGRESOS</t>
  </si>
  <si>
    <t>REMUNERACIONES DE PERSONAL</t>
  </si>
  <si>
    <t xml:space="preserve"> Capítulo  </t>
  </si>
  <si>
    <t xml:space="preserve"> Artículo  </t>
  </si>
  <si>
    <t xml:space="preserve"> Concepto  </t>
  </si>
  <si>
    <t xml:space="preserve"> Subconcepto  </t>
  </si>
  <si>
    <t xml:space="preserve"> Denominación  </t>
  </si>
  <si>
    <t xml:space="preserve"> 1  </t>
  </si>
  <si>
    <t>Laboral Temporal Personal Monitores deportivos</t>
  </si>
  <si>
    <t>Laboral Temporal Personal Administración General</t>
  </si>
  <si>
    <t>Otro personal. Arquitectura y urbanismo</t>
  </si>
  <si>
    <t>Otro personal</t>
  </si>
  <si>
    <t>personal guadalinfo</t>
  </si>
  <si>
    <t xml:space="preserve">150.00  </t>
  </si>
  <si>
    <t>productividad</t>
  </si>
  <si>
    <t>productividad Personal Policía Municipal</t>
  </si>
  <si>
    <t>productividad funcionarios</t>
  </si>
  <si>
    <t>productividad vigilante de servicios</t>
  </si>
  <si>
    <t>151.00</t>
  </si>
  <si>
    <t>gratificaciones personal laboral</t>
  </si>
  <si>
    <t>gastos sociales funcionarios</t>
  </si>
  <si>
    <t xml:space="preserve"> 162.09 </t>
  </si>
  <si>
    <t>162.09</t>
  </si>
  <si>
    <t>gastos sociales personal laboral</t>
  </si>
  <si>
    <t xml:space="preserve"> Arrendamientos de terrenos y bienes naturales.  </t>
  </si>
  <si>
    <t xml:space="preserve"> 202  </t>
  </si>
  <si>
    <t xml:space="preserve"> Arrendamientos de edificios y otras construcciones.  </t>
  </si>
  <si>
    <t xml:space="preserve"> 203  </t>
  </si>
  <si>
    <t xml:space="preserve"> Arrendamientos de maquinaria, instalaciones y utillaje.  </t>
  </si>
  <si>
    <t xml:space="preserve"> 204  </t>
  </si>
  <si>
    <t xml:space="preserve"> Arrendamientos de material de transporte.  </t>
  </si>
  <si>
    <t xml:space="preserve"> 205  </t>
  </si>
  <si>
    <t xml:space="preserve"> Arrendamientos de mobiliario y enseres.  </t>
  </si>
  <si>
    <t xml:space="preserve"> 206  </t>
  </si>
  <si>
    <t xml:space="preserve"> Arrendamientos de equipos para procesos de información.  </t>
  </si>
  <si>
    <t xml:space="preserve"> 208  </t>
  </si>
  <si>
    <t xml:space="preserve"> Arrendamientos de otro inmovilizado material.  </t>
  </si>
  <si>
    <t xml:space="preserve"> 209  </t>
  </si>
  <si>
    <t xml:space="preserve"> Cánones.  </t>
  </si>
  <si>
    <t xml:space="preserve"> Reparaciones, mantenimiento y conservación.  </t>
  </si>
  <si>
    <t xml:space="preserve"> Impuesto sobre Bienes Inmuebles. Bienes Inmuebles de Naturaleza Rústica.  (inm. Con /sin construcciones) </t>
  </si>
  <si>
    <t xml:space="preserve"> 42  </t>
  </si>
  <si>
    <t xml:space="preserve"> 750.30  </t>
  </si>
  <si>
    <t xml:space="preserve"> 751  </t>
  </si>
  <si>
    <t xml:space="preserve"> 752  </t>
  </si>
  <si>
    <t xml:space="preserve"> 753  </t>
  </si>
  <si>
    <t xml:space="preserve"> A la Seguridad Social.  </t>
  </si>
  <si>
    <t xml:space="preserve"> A entes públicos y sociedades mercantiles de la Entidad Local.  </t>
  </si>
  <si>
    <t xml:space="preserve"> 442  </t>
  </si>
  <si>
    <t xml:space="preserve"> 449  </t>
  </si>
  <si>
    <t xml:space="preserve"> A Comunidades Autónomas.  </t>
  </si>
  <si>
    <t xml:space="preserve"> A la Administración General de las Comunidades Autónomas.  </t>
  </si>
  <si>
    <t xml:space="preserve"> A Organismos Autónomos y agencias de las Comunidades Autónomas.  </t>
  </si>
  <si>
    <t xml:space="preserve"> A fundaciones de las Comunidades Autónomas.  </t>
  </si>
  <si>
    <t xml:space="preserve"> 453.00  </t>
  </si>
  <si>
    <t xml:space="preserve"> 453.10  </t>
  </si>
  <si>
    <t xml:space="preserve"> 453.20  </t>
  </si>
  <si>
    <t xml:space="preserve"> 453.90  </t>
  </si>
  <si>
    <t xml:space="preserve"> A Entidades Locales.  </t>
  </si>
  <si>
    <t xml:space="preserve"> A Diputaciones, Consejos o Cabildos insulares.  </t>
  </si>
  <si>
    <t xml:space="preserve"> Comercio, Turismo y pequeñas y medianas empresas                              </t>
  </si>
  <si>
    <t xml:space="preserve"> Administración General de Comercio, Turismo y pequeñas y medianas empresas       </t>
  </si>
  <si>
    <t>4</t>
  </si>
  <si>
    <t>Transferencias corrientes</t>
  </si>
  <si>
    <t xml:space="preserve"> Investigación, desarrollo e innovación                                          Denominación  </t>
  </si>
  <si>
    <t xml:space="preserve"> Investigación y estudios relacionados con los servicios públicos                     </t>
  </si>
  <si>
    <t xml:space="preserve"> Investigación científica, técnica y aplicada                                        </t>
  </si>
  <si>
    <t>TOTALES</t>
  </si>
  <si>
    <t xml:space="preserve"> 840  </t>
  </si>
  <si>
    <t xml:space="preserve"> Devolución de depósitos.  </t>
  </si>
  <si>
    <t xml:space="preserve"> 841  </t>
  </si>
  <si>
    <t xml:space="preserve"> Devolución de fianzas.  </t>
  </si>
  <si>
    <t xml:space="preserve"> 85  </t>
  </si>
  <si>
    <t>42</t>
  </si>
  <si>
    <t xml:space="preserve">Al Estado                                                             </t>
  </si>
  <si>
    <t>421</t>
  </si>
  <si>
    <t>A Organismos Autónomos Administrativos del Estado</t>
  </si>
  <si>
    <t>421,01</t>
  </si>
  <si>
    <t>Consorcio  Residuos Solidos Urbanos</t>
  </si>
  <si>
    <t>Aportación ADR NOROMA</t>
  </si>
  <si>
    <t>Consorcio Parque de Maquinaria</t>
  </si>
  <si>
    <t>619.11</t>
  </si>
  <si>
    <t xml:space="preserve"> 761.04 </t>
  </si>
  <si>
    <t>Inversiones gestionadas para otros entes publicos</t>
  </si>
  <si>
    <t>otras subvenciones</t>
  </si>
  <si>
    <t>Asociación si  a la vida</t>
  </si>
  <si>
    <t xml:space="preserve">480.03 </t>
  </si>
  <si>
    <t>Asociacion amigos Virgen de Gracia</t>
  </si>
  <si>
    <t>480.04</t>
  </si>
  <si>
    <t>Asociación Los Bandoleros y punto</t>
  </si>
  <si>
    <t>Club Raqueta V. Trabuco</t>
  </si>
  <si>
    <t>480.06</t>
  </si>
  <si>
    <t>Asociación cultural y musical</t>
  </si>
  <si>
    <t>Club montañismo</t>
  </si>
  <si>
    <t>AMPA colegio e instituto</t>
  </si>
  <si>
    <t>480.08</t>
  </si>
  <si>
    <t>480.09</t>
  </si>
  <si>
    <t>Asociacion Vecinos San Isisdro</t>
  </si>
  <si>
    <t>480.11</t>
  </si>
  <si>
    <t>Club  deportivo Trabuco</t>
  </si>
  <si>
    <t>480.12</t>
  </si>
  <si>
    <t>Sociedad de Cazadores</t>
  </si>
  <si>
    <t>480.13</t>
  </si>
  <si>
    <t>Club  ciclista</t>
  </si>
  <si>
    <t>480.14</t>
  </si>
  <si>
    <t>Cofradia</t>
  </si>
  <si>
    <t>Ama de casa</t>
  </si>
  <si>
    <t>480.16</t>
  </si>
  <si>
    <t>480.15</t>
  </si>
  <si>
    <t>Club parapente</t>
  </si>
  <si>
    <t>480.17</t>
  </si>
  <si>
    <t>Asociacion ornitologica</t>
  </si>
  <si>
    <t>480.18</t>
  </si>
  <si>
    <t>Asociación vecinos San Antonio de Padua</t>
  </si>
  <si>
    <t>480.19</t>
  </si>
  <si>
    <t>Asociación enfer. Fibromialgia</t>
  </si>
  <si>
    <t>480.20</t>
  </si>
  <si>
    <t>Plataforma "El Indio"</t>
  </si>
  <si>
    <t>Amigos pueblo Saharaui</t>
  </si>
  <si>
    <t>480.22</t>
  </si>
  <si>
    <t>480.21</t>
  </si>
  <si>
    <t>Club atletismo</t>
  </si>
  <si>
    <t>480.23</t>
  </si>
  <si>
    <t>Asociacion Alzheimer</t>
  </si>
  <si>
    <t>Atenciones Benéficas y Asistenciales,  asociaciones y colectivos</t>
  </si>
  <si>
    <t xml:space="preserve">Asociacion desde el Alto del Guadalhorce </t>
  </si>
  <si>
    <t>100.01</t>
  </si>
  <si>
    <t>Asistencia organos colegiados</t>
  </si>
  <si>
    <t>Retribuciones basicas funcionarios  A.2</t>
  </si>
  <si>
    <t>120.03</t>
  </si>
  <si>
    <t>Retribuciones Básicas Funcionarios  A.1</t>
  </si>
  <si>
    <t>Retribuciones basicas funcionarios C.1</t>
  </si>
  <si>
    <t>120.04</t>
  </si>
  <si>
    <t>Retribuciones basicas funcionarios C.2</t>
  </si>
  <si>
    <t>Retribuciones basicas Policia Local</t>
  </si>
  <si>
    <t>Retribuciones basicas Vigilante de Servicios</t>
  </si>
  <si>
    <t xml:space="preserve"> 121.01</t>
  </si>
  <si>
    <t>Retrib. Complementarias Funcionarios  A.1</t>
  </si>
  <si>
    <t>Retrib. complementarias Funcionarios  A.2</t>
  </si>
  <si>
    <t>121.03</t>
  </si>
  <si>
    <t>Retrib. Complemetarias Funcionarios C.1</t>
  </si>
  <si>
    <t>Retrib. Complementarias Funcinarios C.2</t>
  </si>
  <si>
    <t xml:space="preserve">Retrib. Complementarias Policia Local </t>
  </si>
  <si>
    <t>Retrib complementarias vigilante de servicios</t>
  </si>
  <si>
    <t>Gratificaciones funcionarios</t>
  </si>
  <si>
    <t xml:space="preserve"> Retribuciones Personal Vigilante  Cementerio</t>
  </si>
  <si>
    <t xml:space="preserve"> Retribuciones Personal laboral obras y mantenimiento</t>
  </si>
  <si>
    <t xml:space="preserve"> Retribuciones Personal Educación</t>
  </si>
  <si>
    <t xml:space="preserve"> Retribuciones Personal  auxiliar biblioteca</t>
  </si>
  <si>
    <t xml:space="preserve"> Retribuciones Personal  fijo deportes</t>
  </si>
  <si>
    <t>Retribuciones personal fijo administracion general</t>
  </si>
  <si>
    <t xml:space="preserve"> 130.00 </t>
  </si>
  <si>
    <t xml:space="preserve"> Retribuciones Personal  fijo limpieza (barrenderos)</t>
  </si>
  <si>
    <t>Retribuciones personal fijo distribución de agua</t>
  </si>
  <si>
    <t xml:space="preserve"> Retribuciones Personal  fijo jardineros</t>
  </si>
  <si>
    <t xml:space="preserve"> Impuestos directos.  </t>
  </si>
  <si>
    <t xml:space="preserve"> 10  </t>
  </si>
  <si>
    <t xml:space="preserve"> Impuesto sobre la Renta.  </t>
  </si>
  <si>
    <t xml:space="preserve"> 100  </t>
  </si>
  <si>
    <t xml:space="preserve"> 101  </t>
  </si>
  <si>
    <t xml:space="preserve"> 11  </t>
  </si>
  <si>
    <t xml:space="preserve"> Impuestos sobre el capital.  </t>
  </si>
  <si>
    <t xml:space="preserve">A Consorcios                                                         </t>
  </si>
  <si>
    <t>Consorcio Extinción de Incendios</t>
  </si>
  <si>
    <t>47</t>
  </si>
  <si>
    <t>A Empresas privadas</t>
  </si>
  <si>
    <t>470</t>
  </si>
  <si>
    <t>48</t>
  </si>
  <si>
    <t xml:space="preserve">A Familias e Instituciones sin fines de lucro                                 </t>
  </si>
  <si>
    <t>480</t>
  </si>
  <si>
    <t xml:space="preserve"> Otras inversiones de reposición en infraestructuras y bienes destinados al uso general.  </t>
  </si>
  <si>
    <t>221.05</t>
  </si>
  <si>
    <t>600.00</t>
  </si>
  <si>
    <t>623.00</t>
  </si>
  <si>
    <t>Adquisición de luminaria</t>
  </si>
  <si>
    <t xml:space="preserve"> 332  </t>
  </si>
  <si>
    <t xml:space="preserve"> 333  </t>
  </si>
  <si>
    <t xml:space="preserve"> 334  </t>
  </si>
  <si>
    <t xml:space="preserve"> 335  </t>
  </si>
  <si>
    <t xml:space="preserve"> 336  </t>
  </si>
  <si>
    <t xml:space="preserve"> 6  </t>
  </si>
  <si>
    <t xml:space="preserve"> 60  </t>
  </si>
  <si>
    <t xml:space="preserve"> 600  </t>
  </si>
  <si>
    <t xml:space="preserve"> 609  </t>
  </si>
  <si>
    <t>PRESUPUESTO DE INGRESOS</t>
  </si>
  <si>
    <t>EUROS</t>
  </si>
  <si>
    <t>INF. PESETAS</t>
  </si>
  <si>
    <t>CAPITULO 1</t>
  </si>
  <si>
    <t>IMPUESTOS DIRECTOS</t>
  </si>
  <si>
    <t>Suministros</t>
  </si>
  <si>
    <t>Vehículos Municipales</t>
  </si>
  <si>
    <t xml:space="preserve"> 337  </t>
  </si>
  <si>
    <t xml:space="preserve"> 338  </t>
  </si>
  <si>
    <t xml:space="preserve"> Compensación de Telefónica de España S.A.  </t>
  </si>
  <si>
    <t xml:space="preserve"> 339  </t>
  </si>
  <si>
    <t xml:space="preserve"> 34  </t>
  </si>
  <si>
    <t xml:space="preserve"> Precios públicos.  </t>
  </si>
  <si>
    <t xml:space="preserve"> 340  </t>
  </si>
  <si>
    <t xml:space="preserve"> 341  </t>
  </si>
  <si>
    <t xml:space="preserve"> 342  </t>
  </si>
  <si>
    <t xml:space="preserve"> 343  </t>
  </si>
  <si>
    <t xml:space="preserve">Otras rentas de bienes inmuebles.  </t>
  </si>
  <si>
    <t>ASISTENCIA TÉCNICA PARA LA ADMINISTRACIÓN ELECTRÓNICA MOAD (MODELO OBJETIVO AYUNTAMIENTO DIGITAL)</t>
  </si>
  <si>
    <t>INFORMACIÓN Y ASESORAMIENTO GESTIÓN BIBLIOTECARIA</t>
  </si>
  <si>
    <t>3.36.BI.18/C</t>
  </si>
  <si>
    <t>BIBLIOTECA PROVINCIAL</t>
  </si>
  <si>
    <t>REDACCIÓN PROYECTO DE OBRAS DE CIRCUNVALACIÓN ZONA NORTE</t>
  </si>
  <si>
    <t>3.21.RP.15/C</t>
  </si>
  <si>
    <t>REDACCIÓN DE PROYECTOS DE OBRAS (ASISTENCIA TÉCNICA - VÍAS Y OBRAS)</t>
  </si>
  <si>
    <t>TRANSFERENCIA DE FONDOS INCONDICIONADOS</t>
  </si>
  <si>
    <t>PLAN PROVINCIAL DE ASISTENCIA Y COOPERACIÓN 2014 CON LA DIPUTACIÓN PROVINCIAL DE MÁLAGA</t>
  </si>
  <si>
    <t>CÁLCULO DE LA SUFICIENCIA FINANCIERA:</t>
  </si>
  <si>
    <t xml:space="preserve"> Transferencias corrientes de la Comunidad Autónoma Lote Bibliográfico Biblioteca</t>
  </si>
  <si>
    <t>EVOLUCIÓN DEL PRESUPUESTO ÚLTIMOS 12 AÑOS</t>
  </si>
  <si>
    <t xml:space="preserve"> Infraestructuras y bienes naturales.  </t>
  </si>
  <si>
    <t xml:space="preserve"> 212  </t>
  </si>
  <si>
    <t xml:space="preserve"> Edificios y otras construcciones.  </t>
  </si>
  <si>
    <t xml:space="preserve"> 213  </t>
  </si>
  <si>
    <t xml:space="preserve"> Maquinaria, instalaciones técnicas y utillaje.  </t>
  </si>
  <si>
    <t xml:space="preserve"> 214  </t>
  </si>
  <si>
    <t xml:space="preserve"> Elementos de transporte.  </t>
  </si>
  <si>
    <t xml:space="preserve"> 215  </t>
  </si>
  <si>
    <t xml:space="preserve"> Mobiliario.  </t>
  </si>
  <si>
    <t xml:space="preserve"> 216  </t>
  </si>
  <si>
    <t xml:space="preserve"> Equipos para procesos de información.  </t>
  </si>
  <si>
    <t xml:space="preserve"> 219  </t>
  </si>
  <si>
    <t xml:space="preserve"> Otro inmovilizado material.  </t>
  </si>
  <si>
    <t xml:space="preserve"> Material, suministros y otros.  </t>
  </si>
  <si>
    <t xml:space="preserve"> Material de oficina.  </t>
  </si>
  <si>
    <t xml:space="preserve"> Ordinario no inventariable.  </t>
  </si>
  <si>
    <t xml:space="preserve"> Prensa, revistas, libros y otras publicaciones.  </t>
  </si>
  <si>
    <t xml:space="preserve"> Otras actuaciones sectoriales                                                   </t>
  </si>
  <si>
    <t xml:space="preserve"> Transporte público                                                            </t>
  </si>
  <si>
    <t xml:space="preserve"> Administración general del transporte                                           </t>
  </si>
  <si>
    <t xml:space="preserve"> Promoción, mantenimiento y desarrollo del transporte                             </t>
  </si>
  <si>
    <t xml:space="preserve"> Infraestructuras del transporte                                                  </t>
  </si>
  <si>
    <t xml:space="preserve"> Infraestructuras                                                              </t>
  </si>
  <si>
    <t xml:space="preserve"> Administración General de Infraestructuras                                       </t>
  </si>
  <si>
    <t xml:space="preserve">Reparaciones, mantenimiento y conservación                              </t>
  </si>
  <si>
    <t>210</t>
  </si>
  <si>
    <t>212</t>
  </si>
  <si>
    <t>461.04</t>
  </si>
  <si>
    <t xml:space="preserve"> 226.08  </t>
  </si>
  <si>
    <t xml:space="preserve"> 226.10  </t>
  </si>
  <si>
    <t xml:space="preserve"> 226.11  </t>
  </si>
  <si>
    <t>230.10</t>
  </si>
  <si>
    <t>Dietas y locomoción personal</t>
  </si>
  <si>
    <r>
      <t xml:space="preserve"> </t>
    </r>
    <r>
      <rPr>
        <sz val="10"/>
        <color indexed="63"/>
        <rFont val="Century Gothic"/>
        <family val="2"/>
      </rPr>
      <t xml:space="preserve">155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</si>
  <si>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</si>
  <si>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</si>
  <si>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43/44/46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</si>
  <si>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</si>
  <si>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</si>
  <si>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</si>
  <si>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</si>
  <si>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</si>
  <si>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</si>
  <si>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</si>
  <si>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</si>
  <si>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</si>
  <si>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169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</si>
  <si>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44_,/46_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</si>
  <si>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17 </t>
    </r>
    <r>
      <rPr>
        <sz val="10"/>
        <rFont val="Century Gothic"/>
        <family val="2"/>
      </rPr>
      <t xml:space="preserve"> </t>
    </r>
  </si>
  <si>
    <t>CAPÍTULO 1</t>
  </si>
  <si>
    <t>CAPÍTULO 2</t>
  </si>
  <si>
    <t>CAPÍTULO 3</t>
  </si>
  <si>
    <t>CAPÍTULO 4</t>
  </si>
  <si>
    <t>CAPÍTULO 6</t>
  </si>
  <si>
    <t>CAPÍTULO 7</t>
  </si>
  <si>
    <t>CAPÍTULO 8</t>
  </si>
  <si>
    <t>CAPÍTULO 9</t>
  </si>
  <si>
    <t xml:space="preserve">   GASTOS DE PERSONAL.  </t>
  </si>
  <si>
    <t xml:space="preserve">    GASTOS CORRIENTES EN BIENES Y SERVICIOS.  </t>
  </si>
  <si>
    <t xml:space="preserve">    GASTOS FINANCIEROS.  </t>
  </si>
  <si>
    <t xml:space="preserve">     TRANSFERENCIAS CORRIENTES.  </t>
  </si>
  <si>
    <t xml:space="preserve">     INVERSIONES REALES.  </t>
  </si>
  <si>
    <t xml:space="preserve">     TRANSFERENCIAS DE CAPITAL.  </t>
  </si>
  <si>
    <t xml:space="preserve">     ACTIVOS FINANCIEROS.  </t>
  </si>
  <si>
    <t xml:space="preserve">      PASIVOS FINANCIEROS.  </t>
  </si>
  <si>
    <t xml:space="preserve"> 122  </t>
  </si>
  <si>
    <t xml:space="preserve"> Retribuciones en especie.  </t>
  </si>
  <si>
    <t xml:space="preserve"> 124  </t>
  </si>
  <si>
    <t xml:space="preserve"> Retribuciones de funcionarios en prácticas (mismo desglose que 120).  </t>
  </si>
  <si>
    <t xml:space="preserve"> 127  </t>
  </si>
  <si>
    <t xml:space="preserve"> Personal Laboral.  </t>
  </si>
  <si>
    <t xml:space="preserve"> Laboral Fijo.  </t>
  </si>
  <si>
    <t xml:space="preserve"> 130.00  </t>
  </si>
  <si>
    <t xml:space="preserve"> 130.01  </t>
  </si>
  <si>
    <t xml:space="preserve"> Horas extraordinarias  </t>
  </si>
  <si>
    <t xml:space="preserve"> 130.02  </t>
  </si>
  <si>
    <t xml:space="preserve"> 131  </t>
  </si>
  <si>
    <t xml:space="preserve"> Laboral temporal.  </t>
  </si>
  <si>
    <t>TOTAL</t>
  </si>
  <si>
    <t xml:space="preserve"> Combustibles y carburantes.  </t>
  </si>
  <si>
    <t xml:space="preserve"> 221.04  </t>
  </si>
  <si>
    <t xml:space="preserve"> Vestuario.  </t>
  </si>
  <si>
    <t>461.00</t>
  </si>
  <si>
    <t>461.02</t>
  </si>
  <si>
    <t>Otras</t>
  </si>
  <si>
    <t>720.01</t>
  </si>
  <si>
    <t>Capítulo</t>
  </si>
  <si>
    <t>Artículo</t>
  </si>
  <si>
    <t>Concepto</t>
  </si>
  <si>
    <t>Subconcepto</t>
  </si>
  <si>
    <t>1</t>
  </si>
  <si>
    <t>Gastos de personal</t>
  </si>
  <si>
    <t>2</t>
  </si>
  <si>
    <t>Gastos en bienes corrientes y servicios</t>
  </si>
  <si>
    <t>20</t>
  </si>
  <si>
    <t>Arrendamientos</t>
  </si>
  <si>
    <t>200</t>
  </si>
  <si>
    <t>202</t>
  </si>
  <si>
    <t xml:space="preserve">203 </t>
  </si>
  <si>
    <t xml:space="preserve"> 423  </t>
  </si>
  <si>
    <t xml:space="preserve"> 423.00  </t>
  </si>
  <si>
    <t xml:space="preserve"> 423.90  </t>
  </si>
  <si>
    <t xml:space="preserve"> 43  </t>
  </si>
  <si>
    <t xml:space="preserve"> 44  </t>
  </si>
  <si>
    <t xml:space="preserve"> 440  </t>
  </si>
  <si>
    <t xml:space="preserve"> 441  </t>
  </si>
  <si>
    <t xml:space="preserve"> 45  </t>
  </si>
  <si>
    <t xml:space="preserve"> De Comunidades Autónomas.  </t>
  </si>
  <si>
    <t xml:space="preserve"> 450  </t>
  </si>
  <si>
    <t xml:space="preserve"> De la Administración General de las Comunidades Autónomas.  </t>
  </si>
  <si>
    <t xml:space="preserve"> 450.00  </t>
  </si>
  <si>
    <t xml:space="preserve"> Participación en tributos de la Comunidad Autónoma.  </t>
  </si>
  <si>
    <t xml:space="preserve"> 450.01  </t>
  </si>
  <si>
    <t xml:space="preserve"> De la Administración del Estado.  </t>
  </si>
  <si>
    <t xml:space="preserve"> 420  </t>
  </si>
  <si>
    <t xml:space="preserve"> De la Administración General del Estado.  </t>
  </si>
  <si>
    <t xml:space="preserve"> 420.00  </t>
  </si>
  <si>
    <t xml:space="preserve"> Participación en los Tributos del Estado.  </t>
  </si>
  <si>
    <t>APOYO AL TÉCNICO DEPORTIVO (ATD)</t>
  </si>
  <si>
    <t>ALOJAMIENTO Y ASISTENCIA SERVIDOR WEB MUNICIPAL HASTA 1 GB</t>
  </si>
  <si>
    <t>2.42.IN.12/C</t>
  </si>
  <si>
    <t>ALOJAMIENTO Y ASISTENCIA SERVIDOR WEB MUNICIPAL</t>
  </si>
  <si>
    <t>CARTELES A4, A3, A3   (FORMATO MÁXIMO 35 CM X 50 CM. GRAMAJE 125 GR.) (500)</t>
  </si>
  <si>
    <t>2.36.IM.20/C</t>
  </si>
  <si>
    <t>TRABAJOS DE IMPRESIÓN</t>
  </si>
  <si>
    <t>CARTELES A2 (FORMATO 50 CM X 70 CM. GRAMAJE 125 GR.) (1200)</t>
  </si>
  <si>
    <t>DÍN A4 (FORMATO 21 CM X 29,7 CM. GRAMAJE 125 GR.) (12000)</t>
  </si>
  <si>
    <t>MAPA - CALLEJERO (FORMATO 50 CM X 70 CM. GRANAJE 125 GR. ) (500)</t>
  </si>
  <si>
    <t>FOLLETO / PROGRAMA DE MANO A5, GRABADO, MÁ 12 PAG. (FORMATO 15 CM X 21 CM. GRAMAJE 125 GR.) (400)</t>
  </si>
  <si>
    <t>SANIDAD VEGETAL EN ZONAS VERDES MUNICIPALES</t>
  </si>
  <si>
    <t>2.38.AG.31/C</t>
  </si>
  <si>
    <t>TRATAMIENTO PLAGA PALOMAS EN EL MUNICIPIO</t>
  </si>
  <si>
    <t>2.38.SA.28/C</t>
  </si>
  <si>
    <t>RECOGIDA DE AVES EN EDIFICIOS PÚBLICOS</t>
  </si>
  <si>
    <t>CREACIÓN Y MANTENIMIENTO DE CUENTAS DE CORREO</t>
  </si>
  <si>
    <t>2.42.IN.07/C</t>
  </si>
  <si>
    <t>MÓDULO DE TRANSPARENCIA</t>
  </si>
  <si>
    <t>2.42.IN.17/C</t>
  </si>
  <si>
    <t>DESARROLLO TRANSPARENCIA MUNICIPAL (FASE 1)</t>
  </si>
  <si>
    <t>ASESORAMIENTO INFORMÁTICO Y OTROS SERVICIOS</t>
  </si>
  <si>
    <t>Medios propios</t>
  </si>
  <si>
    <t>3.42.IN.08/C</t>
  </si>
  <si>
    <t>ASISTENCIA TÉCNICO ECONÓMICA</t>
  </si>
  <si>
    <t>3.21.PR.17/C</t>
  </si>
  <si>
    <t>ASISTENCIA ECONÓMICA A MUNICIPIOS</t>
  </si>
  <si>
    <t>ASISTENCIA TÉCNICO INFORMÁTICA</t>
  </si>
  <si>
    <t>REDACCIÓN DE PROYECTOS AEPSA</t>
  </si>
  <si>
    <t>3.37.RP.15/C</t>
  </si>
  <si>
    <t>REDACCIÓN DE PROYECTOS (AEPSA)</t>
  </si>
  <si>
    <t>APOYO SOFTWARE</t>
  </si>
  <si>
    <t>3.42.IN.04/C</t>
  </si>
  <si>
    <t>SOCIEDAD DEL CONOCIMIENTO (APOYO SOFTWARE APLICACIONES MUNICIPALES -BACK OFFICE)</t>
  </si>
  <si>
    <t>1.- EMISIÓN DE INFORMES JURÍDICOS</t>
  </si>
  <si>
    <t>3.21.AJ.18/C</t>
  </si>
  <si>
    <t>ASISTENCIA JURÍDICA</t>
  </si>
  <si>
    <t>2.- ASISTENCIA LETRADA</t>
  </si>
  <si>
    <t>ADMINISTRACIÓN ELECTRÓNICA MOAD</t>
  </si>
  <si>
    <t>3.42.IN.06/C</t>
  </si>
  <si>
    <t xml:space="preserve"> 910  </t>
  </si>
  <si>
    <t xml:space="preserve"> 911  </t>
  </si>
  <si>
    <t xml:space="preserve"> 912  </t>
  </si>
  <si>
    <t xml:space="preserve"> 913  </t>
  </si>
  <si>
    <t xml:space="preserve"> 226.05  </t>
  </si>
  <si>
    <t>143.01</t>
  </si>
  <si>
    <t xml:space="preserve"> Inversiones de reposición de infraestructuras y bienes destinados al uso general.  </t>
  </si>
  <si>
    <t xml:space="preserve"> 610  </t>
  </si>
  <si>
    <t xml:space="preserve"> 62  </t>
  </si>
  <si>
    <t xml:space="preserve"> Inversión nueva asociada al funcionamiento operativo de los servicios.  </t>
  </si>
  <si>
    <t xml:space="preserve"> 621  </t>
  </si>
  <si>
    <t xml:space="preserve"> Terrenos y bienes naturales.  </t>
  </si>
  <si>
    <t xml:space="preserve"> 622  </t>
  </si>
  <si>
    <t xml:space="preserve"> 623  </t>
  </si>
  <si>
    <t xml:space="preserve"> 624  </t>
  </si>
  <si>
    <t xml:space="preserve"> 625  </t>
  </si>
  <si>
    <t xml:space="preserve"> 626  </t>
  </si>
  <si>
    <t xml:space="preserve"> A Entidades que agrupen Municipios.  </t>
  </si>
  <si>
    <t xml:space="preserve"> A empresas privadas.  </t>
  </si>
  <si>
    <t xml:space="preserve"> A familias e instituciones sin fines de lucro. </t>
  </si>
  <si>
    <t xml:space="preserve"> Adquisición de deuda del sector público.  </t>
  </si>
  <si>
    <t xml:space="preserve"> Adquisición de deuda del sector público a corto plazo.  </t>
  </si>
  <si>
    <t xml:space="preserve"> Al Estado.  </t>
  </si>
  <si>
    <t xml:space="preserve"> A Entidades locales.  </t>
  </si>
  <si>
    <t xml:space="preserve"> 800.90  </t>
  </si>
  <si>
    <t xml:space="preserve"> A otros subsectores.  </t>
  </si>
  <si>
    <t xml:space="preserve"> Adquisición de deuda del sector público a largo plazo.  </t>
  </si>
  <si>
    <t xml:space="preserve"> 801.90  </t>
  </si>
  <si>
    <t xml:space="preserve"> Adquisición de Obligaciones y Bonos fuera del sector público.  </t>
  </si>
  <si>
    <t xml:space="preserve"> Concesión préstamos al sector público.  </t>
  </si>
  <si>
    <t xml:space="preserve"> Préstamos a corto plazo.  </t>
  </si>
  <si>
    <t xml:space="preserve"> 820.90  </t>
  </si>
  <si>
    <t xml:space="preserve"> Préstamos a largo plazo.  </t>
  </si>
  <si>
    <t xml:space="preserve"> Al Estado. </t>
  </si>
  <si>
    <t xml:space="preserve"> 821.90  </t>
  </si>
  <si>
    <t xml:space="preserve"> Concesión de préstamos fuera del sector público.  </t>
  </si>
  <si>
    <t xml:space="preserve"> Préstamos a corto plazo. Desarrollo por sectores.  </t>
  </si>
  <si>
    <t xml:space="preserve"> Préstamos a largo plazo. Desarrollo por sectores.  </t>
  </si>
  <si>
    <t xml:space="preserve"> Constitución de depósitos y fianzas.  </t>
  </si>
  <si>
    <t xml:space="preserve"> Depósitos.  </t>
  </si>
  <si>
    <t xml:space="preserve"> 840.00  </t>
  </si>
  <si>
    <t xml:space="preserve"> A corto plazo.  </t>
  </si>
  <si>
    <t xml:space="preserve"> 840.10  </t>
  </si>
  <si>
    <t xml:space="preserve"> A largo plazo.  </t>
  </si>
  <si>
    <t xml:space="preserve"> Fianzas.  </t>
  </si>
  <si>
    <t xml:space="preserve"> 841.00  </t>
  </si>
  <si>
    <t xml:space="preserve"> 841.10  </t>
  </si>
  <si>
    <t xml:space="preserve"> Adquisición de acciones y participaciones del sector público.  </t>
  </si>
  <si>
    <t xml:space="preserve"> 850  </t>
  </si>
  <si>
    <t xml:space="preserve"> 850.10  </t>
  </si>
  <si>
    <t xml:space="preserve"> Adquisición de acciones y participaciones para compensar pérdidas.  </t>
  </si>
  <si>
    <t xml:space="preserve"> 850.20  </t>
  </si>
  <si>
    <t xml:space="preserve"> Adquisición de acciones y participaciones para financiar inversiones no rentables.  </t>
  </si>
  <si>
    <t xml:space="preserve"> Ordenación del tráfico y del estacionamiento                                     </t>
  </si>
  <si>
    <t xml:space="preserve"> Protección civil                                                               </t>
  </si>
  <si>
    <t xml:space="preserve"> Servicio de extinción de incendios                                              </t>
  </si>
  <si>
    <r>
      <t xml:space="preserve"> </t>
    </r>
    <r>
      <rPr>
        <sz val="10"/>
        <color indexed="63"/>
        <rFont val="Century Gothic"/>
        <family val="2"/>
      </rPr>
      <t xml:space="preserve">622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</si>
  <si>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</si>
  <si>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</si>
  <si>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</si>
  <si>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</si>
  <si>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513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</si>
  <si>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450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</si>
  <si>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</si>
  <si>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512 </t>
    </r>
    <r>
      <rPr>
        <sz val="10"/>
        <rFont val="Century Gothic"/>
        <family val="2"/>
      </rPr>
      <t xml:space="preserve"> </t>
    </r>
  </si>
  <si>
    <t xml:space="preserve"> 450.03</t>
  </si>
  <si>
    <t xml:space="preserve"> 850.90  </t>
  </si>
  <si>
    <t xml:space="preserve"> Resto de adquisiciones de acciones dentro del sector público.  </t>
  </si>
  <si>
    <t xml:space="preserve"> Adquisición de acciones y participaciones fuera del sector público.  </t>
  </si>
  <si>
    <t xml:space="preserve"> 860  </t>
  </si>
  <si>
    <t xml:space="preserve"> 860.10  </t>
  </si>
  <si>
    <t xml:space="preserve"> De empresas nacionales.  </t>
  </si>
  <si>
    <t xml:space="preserve"> 860.20  </t>
  </si>
  <si>
    <t xml:space="preserve">202.00 </t>
  </si>
  <si>
    <t>PARA CÁLCULO DE ESTABILIDAD PRESUPUESTARIA</t>
  </si>
  <si>
    <t>INGRESOS CAPÍTULOS 1 A 7</t>
  </si>
  <si>
    <t>GASTOS CAPÌTULOS 1 A 7</t>
  </si>
  <si>
    <t>ESTABILIDAD PRESUPUESTARIA</t>
  </si>
  <si>
    <t>TOTAL CAPÍTULOS 1 A 7 DE INGRESOS</t>
  </si>
  <si>
    <t>TOTAL CAPÍTULO 1 A 7 DE GASTOS</t>
  </si>
  <si>
    <t>DIFERENCIA (POSITIVA)</t>
  </si>
  <si>
    <t>227.99</t>
  </si>
  <si>
    <t xml:space="preserve">De Prensa, Revistas, Libros y Otras Publicaciones de administración General </t>
  </si>
  <si>
    <t>Patronato Provincial de Recaudación,</t>
  </si>
  <si>
    <t>453.00</t>
  </si>
  <si>
    <t xml:space="preserve">Transferencia Juzgado de Paz pago indemnización secretaria del juzgado </t>
  </si>
  <si>
    <t xml:space="preserve"> 221.03  </t>
  </si>
  <si>
    <t xml:space="preserve"> Amortización de Deuda Pública en moneda distinta del euro.  </t>
  </si>
  <si>
    <t xml:space="preserve"> Amortización de Deuda Pública en moneda distinta del euro a corto plazo.  </t>
  </si>
  <si>
    <t xml:space="preserve"> Amortización de Deuda Pública en moneda distinta del euro a largo plazo.  </t>
  </si>
  <si>
    <t>Otras Transferencias Corrientes a la Diputación</t>
  </si>
  <si>
    <t xml:space="preserve"> Otras tasas por prestación de servicios básicos. (Cementerios)</t>
  </si>
  <si>
    <t xml:space="preserve"> Administración General de Deportes.  </t>
  </si>
  <si>
    <t xml:space="preserve"> 341 </t>
  </si>
  <si>
    <t xml:space="preserve"> Aportaciones para compensar pérdidas.  </t>
  </si>
  <si>
    <t xml:space="preserve"> 872.20  </t>
  </si>
  <si>
    <t xml:space="preserve"> Aportaciones para financiar inversiones no rentables.  </t>
  </si>
  <si>
    <t xml:space="preserve"> 872.90  </t>
  </si>
  <si>
    <t>339.00</t>
  </si>
  <si>
    <t>338.00</t>
  </si>
  <si>
    <t xml:space="preserve"> Otras tasas por utilización privativa del dominio público. (Puestos barracas,Quioscos)</t>
  </si>
  <si>
    <t>339.01</t>
  </si>
  <si>
    <t xml:space="preserve"> Otras tasas por utilización privativa del dominio público. (Venta ambulante)</t>
  </si>
  <si>
    <t xml:space="preserve"> 27  </t>
  </si>
  <si>
    <t xml:space="preserve"> 29  </t>
  </si>
  <si>
    <t xml:space="preserve"> Otros impuestos indirectos.  </t>
  </si>
  <si>
    <t xml:space="preserve"> 290  </t>
  </si>
  <si>
    <t xml:space="preserve"> Impuesto sobre construcciones, instalaciones y obras.  </t>
  </si>
  <si>
    <t xml:space="preserve"> 291  </t>
  </si>
  <si>
    <t xml:space="preserve"> Impuesto sobre gastos suntuarios (Cotos de caza y pesca).  </t>
  </si>
  <si>
    <t xml:space="preserve"> Otras subvenciones a sociedades mercantiles estatales, entidades públicas empresariales y otros organismos públicos.</t>
  </si>
  <si>
    <t xml:space="preserve"> Otras subvenciones a entes públicos y sociedades mercantiles de la Entidad Local </t>
  </si>
  <si>
    <t xml:space="preserve"> A sociedades mercantiles, entidades públicas empresariales y otros organismos públicos dependientes de las Comunidades Autónomas.  </t>
  </si>
  <si>
    <t xml:space="preserve"> Otras subvenciones a sociedades mercantiles, entidades públicas empresariales y otros organismos públicos dependientes de las Comunidades Autónomas.   </t>
  </si>
  <si>
    <t xml:space="preserve"> Cuotas netas de intereses por operaciones de arrendamiento financiero («leasing»).   </t>
  </si>
  <si>
    <t xml:space="preserve"> Otras inversiones de reposición asociadas al funcionamiento operativo de los servicios.</t>
  </si>
  <si>
    <t xml:space="preserve"> A sociedades mercantiles, entidades públicas empresariales y otros organismos públicos dependientes de las Comunidades Autónomas.   </t>
  </si>
  <si>
    <t xml:space="preserve"> Artes escénicas                                                              </t>
  </si>
  <si>
    <t xml:space="preserve"> Arqueología y protección del Patrimonio Histórico-Artístico                         </t>
  </si>
  <si>
    <t xml:space="preserve"> Ocio y tiempo libre                                                           </t>
  </si>
  <si>
    <t xml:space="preserve"> Fiestas populares y festejos                                                    </t>
  </si>
  <si>
    <t xml:space="preserve"> 4  </t>
  </si>
  <si>
    <t xml:space="preserve"> Transferencia corrientes.  </t>
  </si>
  <si>
    <t xml:space="preserve"> 40  </t>
  </si>
  <si>
    <t xml:space="preserve"> 41  </t>
  </si>
  <si>
    <t xml:space="preserve"> Servicio de abastecimiento de agua y recogida de basuras</t>
  </si>
  <si>
    <t>Acometidas y contadores</t>
  </si>
  <si>
    <t xml:space="preserve"> Servicios educativos. (tasa guarderia)</t>
  </si>
  <si>
    <t xml:space="preserve"> Tasas por otros servicios urbanísticos(expedientes de SAFO y FUERA de ordenacion</t>
  </si>
  <si>
    <t xml:space="preserve"> Tasa por utilización privativa o aprovechamiento especial por empresas explotadoras de servicios de suministros. (Postes y palomillas)   (ocupacion del vuelo)</t>
  </si>
  <si>
    <t xml:space="preserve"> Tasa por ocupación de la vía pública con terrazas.  (mesas y sillas)</t>
  </si>
  <si>
    <t xml:space="preserve"> Servicios deportivos y culturales</t>
  </si>
  <si>
    <t xml:space="preserve"> Transferencias corrientes de la Comunidad Autónoma en materia GUADALINFO</t>
  </si>
  <si>
    <t xml:space="preserve"> Transferencias corrientes de la Comunidad Autónoma en materia de SALUD CENTRO SALUD MANTENIMIENTO</t>
  </si>
  <si>
    <t>Otras transferencias de la Comunidad Autonoma</t>
  </si>
  <si>
    <t xml:space="preserve"> De otras Entidades que agrupen Municipios.  (NOROMA)</t>
  </si>
  <si>
    <t>Entidades aportaciónes (empresas, bancos…)</t>
  </si>
  <si>
    <t>Piscina</t>
  </si>
  <si>
    <t xml:space="preserve"> 550.01 </t>
  </si>
  <si>
    <t xml:space="preserve"> De concesiones administrativas residencia  </t>
  </si>
  <si>
    <t xml:space="preserve"> De concesiones administrativas tanatorio</t>
  </si>
  <si>
    <t>550.03</t>
  </si>
  <si>
    <t>550.02</t>
  </si>
  <si>
    <t>concesión hogar del jubilado</t>
  </si>
  <si>
    <t>550.04</t>
  </si>
  <si>
    <t>concesion gimnasio</t>
  </si>
  <si>
    <t>599.02</t>
  </si>
  <si>
    <t xml:space="preserve"> 599.01  </t>
  </si>
  <si>
    <t>Patrimonio municipal del suelo</t>
  </si>
  <si>
    <t xml:space="preserve"> 721.10 </t>
  </si>
  <si>
    <t xml:space="preserve">TRANSF. CAPITAL CC.AA. Cultura. </t>
  </si>
  <si>
    <t>761.11</t>
  </si>
  <si>
    <t xml:space="preserve"> 35  </t>
  </si>
  <si>
    <t xml:space="preserve"> 750.15  </t>
  </si>
  <si>
    <t>Adquisición de Mobiliario Urbano y de Ornamentación Vías Públicas</t>
  </si>
  <si>
    <r>
      <t xml:space="preserve"> </t>
    </r>
    <r>
      <rPr>
        <sz val="10"/>
        <color indexed="63"/>
        <rFont val="Century Gothic"/>
        <family val="2"/>
      </rPr>
      <t xml:space="preserve">230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</si>
  <si>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31_/32_/46_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</si>
  <si>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</si>
  <si>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</si>
  <si>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</si>
  <si>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</si>
  <si>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</si>
  <si>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313/323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</si>
  <si>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</si>
  <si>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</si>
  <si>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</si>
  <si>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 </t>
    </r>
    <r>
      <rPr>
        <sz val="10"/>
        <rFont val="Century Gothic"/>
        <family val="2"/>
      </rPr>
      <t xml:space="preserve"> </t>
    </r>
  </si>
  <si>
    <t>gastos juridicos</t>
  </si>
  <si>
    <t>incluye concertación y restantes gastos corrientes de festejos y turismo</t>
  </si>
  <si>
    <t>Educación Musical</t>
  </si>
  <si>
    <t xml:space="preserve"> 924  </t>
  </si>
  <si>
    <t xml:space="preserve"> Participación ciudadana  </t>
  </si>
  <si>
    <t xml:space="preserve"> 925  </t>
  </si>
  <si>
    <t xml:space="preserve"> Atención a los ciudadanos.  </t>
  </si>
  <si>
    <t xml:space="preserve"> 926  </t>
  </si>
  <si>
    <t xml:space="preserve"> Comunicaciones internas.  </t>
  </si>
  <si>
    <t xml:space="preserve"> 929  </t>
  </si>
  <si>
    <t xml:space="preserve"> 764  </t>
  </si>
  <si>
    <t xml:space="preserve"> 765  </t>
  </si>
  <si>
    <t xml:space="preserve"> 766  </t>
  </si>
  <si>
    <t xml:space="preserve"> 767  </t>
  </si>
  <si>
    <t xml:space="preserve"> 768  </t>
  </si>
  <si>
    <t xml:space="preserve"> 77  </t>
  </si>
  <si>
    <t xml:space="preserve"> 78  </t>
  </si>
  <si>
    <t xml:space="preserve"> 79  </t>
  </si>
  <si>
    <t xml:space="preserve"> 8  </t>
  </si>
  <si>
    <t xml:space="preserve"> 80  </t>
  </si>
  <si>
    <r>
      <t xml:space="preserve"> </t>
    </r>
    <r>
      <rPr>
        <sz val="10"/>
        <color indexed="63"/>
        <rFont val="Century Gothic"/>
        <family val="2"/>
      </rPr>
      <t xml:space="preserve">711/531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</si>
  <si>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</si>
  <si>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72/73/74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</si>
  <si>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420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</si>
  <si>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721/731/741 </t>
    </r>
    <r>
      <rPr>
        <sz val="10"/>
        <rFont val="Century Gothic"/>
        <family val="2"/>
      </rPr>
      <t xml:space="preserve"> </t>
    </r>
  </si>
  <si>
    <t>143.00</t>
  </si>
  <si>
    <t xml:space="preserve"> Aportaciones a consorcios.  </t>
  </si>
  <si>
    <t xml:space="preserve"> 872  </t>
  </si>
  <si>
    <t xml:space="preserve"> Aportaciones a otros entes.  </t>
  </si>
  <si>
    <t xml:space="preserve"> 872.10  </t>
  </si>
  <si>
    <t xml:space="preserve"> De empresas de la Unión Europea.  </t>
  </si>
  <si>
    <t xml:space="preserve"> 860.90  </t>
  </si>
  <si>
    <t xml:space="preserve"> De otras empresas. </t>
  </si>
  <si>
    <t xml:space="preserve"> Aportaciones patrimoniales. </t>
  </si>
  <si>
    <t xml:space="preserve"> Aportaciones a fundaciones.  </t>
  </si>
  <si>
    <t xml:space="preserve"> 871  </t>
  </si>
  <si>
    <r>
      <t xml:space="preserve"> </t>
    </r>
    <r>
      <rPr>
        <sz val="10"/>
        <color indexed="63"/>
        <rFont val="Century Gothic"/>
        <family val="2"/>
      </rPr>
      <t xml:space="preserve">2 </t>
    </r>
    <r>
      <rPr>
        <sz val="7"/>
        <color indexed="63"/>
        <rFont val="Century Gothic"/>
        <family val="2"/>
      </rPr>
      <t xml:space="preserve">Código presupuestario según la presente Orden Ministerial </t>
    </r>
    <r>
      <rPr>
        <sz val="10"/>
        <rFont val="Century Gothic"/>
        <family val="2"/>
      </rPr>
      <t xml:space="preserve"> </t>
    </r>
  </si>
  <si>
    <r>
      <t xml:space="preserve"> </t>
    </r>
    <r>
      <rPr>
        <i/>
        <sz val="10"/>
        <color indexed="63"/>
        <rFont val="Century Gothic"/>
        <family val="2"/>
      </rPr>
      <t xml:space="preserve">Actuaciones de protección y promoción social </t>
    </r>
    <r>
      <rPr>
        <sz val="7"/>
        <color indexed="63"/>
        <rFont val="Century Gothic"/>
        <family val="2"/>
      </rPr>
      <t xml:space="preserve">Denominación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</si>
  <si>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</si>
  <si>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</si>
  <si>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</si>
  <si>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</si>
  <si>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221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</si>
  <si>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</si>
  <si>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31/32/46 </t>
    </r>
    <r>
      <rPr>
        <sz val="10"/>
        <rFont val="Century Gothic"/>
        <family val="2"/>
      </rPr>
      <t xml:space="preserve"> </t>
    </r>
  </si>
  <si>
    <t xml:space="preserve"> Trabajos realizados por administraciones públicas y otras entidades públicas.  </t>
  </si>
  <si>
    <t xml:space="preserve"> Trabajos realizados por Instituciones sin fines de lucro.  </t>
  </si>
  <si>
    <t xml:space="preserve"> Gastos imprevistos y funciones no clasificadas.  </t>
  </si>
  <si>
    <t xml:space="preserve"> De Deuda Pública en euros.  </t>
  </si>
  <si>
    <t xml:space="preserve"> Intereses.  </t>
  </si>
  <si>
    <t xml:space="preserve"> Gastos de emisión, modificación y cancelación.  </t>
  </si>
  <si>
    <t xml:space="preserve"> Otros gastos financieros de Deuda Pública en euros.  </t>
  </si>
  <si>
    <t xml:space="preserve"> De préstamos y otras operaciones financieras en euros.  </t>
  </si>
  <si>
    <t xml:space="preserve"> Gastos de formalización, modificación y cancelación.  </t>
  </si>
  <si>
    <t xml:space="preserve"> Otros gastos financieros de préstamos y otras operaciones financieras en euros.  </t>
  </si>
  <si>
    <t xml:space="preserve"> De Deuda Pública en moneda distinta del euro.  </t>
  </si>
  <si>
    <t xml:space="preserve"> Diferencias de cambio.  </t>
  </si>
  <si>
    <t xml:space="preserve"> Otros gastos financieros de Deuda Pública en moneda distinta del euro.  </t>
  </si>
  <si>
    <t xml:space="preserve"> De préstamos y otras operaciones financieras en moneda distinta del euro.  </t>
  </si>
  <si>
    <t xml:space="preserve"> De depósitos, fianzas y otros.  </t>
  </si>
  <si>
    <t xml:space="preserve"> Intereses de fianzas.  </t>
  </si>
  <si>
    <t xml:space="preserve"> 76  </t>
  </si>
  <si>
    <t xml:space="preserve"> 761  </t>
  </si>
  <si>
    <t xml:space="preserve"> 762  </t>
  </si>
  <si>
    <t xml:space="preserve"> 763  </t>
  </si>
  <si>
    <t xml:space="preserve"> 301  </t>
  </si>
  <si>
    <t xml:space="preserve"> 304  </t>
  </si>
  <si>
    <t xml:space="preserve"> 309  </t>
  </si>
  <si>
    <t xml:space="preserve"> 31  </t>
  </si>
  <si>
    <t xml:space="preserve"> Administración General de Vivienda y urbanismo.  </t>
  </si>
  <si>
    <t xml:space="preserve"> Urbanismo.  </t>
  </si>
  <si>
    <t xml:space="preserve"> Vivienda .  </t>
  </si>
  <si>
    <t xml:space="preserve"> Acceso a la vivienda.  </t>
  </si>
  <si>
    <t xml:space="preserve"> 154  </t>
  </si>
  <si>
    <t xml:space="preserve"> Fomento de la edificación protegida.  </t>
  </si>
  <si>
    <t xml:space="preserve"> 155  </t>
  </si>
  <si>
    <t xml:space="preserve">689.00 </t>
  </si>
  <si>
    <t>CAPITULO 2</t>
  </si>
  <si>
    <t>IMPUESTOS INDIRECTOS</t>
  </si>
  <si>
    <t>CAPITULO 3</t>
  </si>
  <si>
    <t>CAPITULO 4</t>
  </si>
  <si>
    <t>TRANSFERENCIAS CORRIENTES</t>
  </si>
  <si>
    <t>CAPITULO 5</t>
  </si>
  <si>
    <t>INGRESOS PATRIMONIALES</t>
  </si>
  <si>
    <t>CAPITULO 6</t>
  </si>
  <si>
    <t>ENAJENACION DE INVERSIONES REALES</t>
  </si>
  <si>
    <t>CAPITULO 7</t>
  </si>
  <si>
    <t>TRANSFERENCIAS DE CAPITAL</t>
  </si>
  <si>
    <t>CAPITULO 8</t>
  </si>
  <si>
    <t>ACTIVOS FINANCIEROS</t>
  </si>
  <si>
    <t>CAPITULO 9</t>
  </si>
  <si>
    <t>PASIVOS FINANCIEROS</t>
  </si>
  <si>
    <t>PRESUPUESTO DE GASTOS</t>
  </si>
  <si>
    <t>COMPRA DE BIENES CORRIENTES Y DE SERVICIOS</t>
  </si>
  <si>
    <t>INVERSIONES REALES</t>
  </si>
  <si>
    <t>¿NIVELADO?---&gt;</t>
  </si>
  <si>
    <t xml:space="preserve"> 492  </t>
  </si>
  <si>
    <t xml:space="preserve"> 493  </t>
  </si>
  <si>
    <t xml:space="preserve"> Educación                                                                   </t>
  </si>
  <si>
    <t xml:space="preserve"> Administración general de educación                                            </t>
  </si>
  <si>
    <t xml:space="preserve"> Educación preescolar y primaria                                                </t>
  </si>
  <si>
    <t xml:space="preserve"> Enseñanza secundaria                                                         </t>
  </si>
  <si>
    <t xml:space="preserve"> Promoción educativa                                                          </t>
  </si>
  <si>
    <t xml:space="preserve"> Servicios complementarios de educación                                         </t>
  </si>
  <si>
    <t>549.01</t>
  </si>
  <si>
    <t xml:space="preserve"> Atenciones protocolarias y representativas.  </t>
  </si>
  <si>
    <t xml:space="preserve"> 226.02  </t>
  </si>
  <si>
    <t xml:space="preserve"> Publicidad y propaganda.  </t>
  </si>
  <si>
    <t>Inversión de reposición asociada al funcionamiento operativo de los servicios</t>
  </si>
  <si>
    <r>
      <t xml:space="preserve"> </t>
    </r>
    <r>
      <rPr>
        <sz val="10"/>
        <color indexed="63"/>
        <rFont val="Century Gothic"/>
        <family val="2"/>
      </rPr>
      <t xml:space="preserve">43_/44_ </t>
    </r>
    <r>
      <rPr>
        <sz val="10"/>
        <rFont val="Century Gothic"/>
        <family val="2"/>
      </rPr>
      <t xml:space="preserve"> </t>
    </r>
  </si>
  <si>
    <t xml:space="preserve">609.00 </t>
  </si>
  <si>
    <t xml:space="preserve"> 2  </t>
  </si>
  <si>
    <t xml:space="preserve"> Impuestos indirectos.  </t>
  </si>
  <si>
    <t xml:space="preserve"> 21  </t>
  </si>
  <si>
    <r>
      <t xml:space="preserve"> </t>
    </r>
    <r>
      <rPr>
        <sz val="10"/>
        <color indexed="63"/>
        <rFont val="Century Gothic"/>
        <family val="2"/>
      </rPr>
      <t xml:space="preserve">944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</si>
  <si>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0 </t>
    </r>
    <r>
      <rPr>
        <sz val="10"/>
        <rFont val="Century Gothic"/>
        <family val="2"/>
      </rPr>
      <t xml:space="preserve"> </t>
    </r>
  </si>
  <si>
    <r>
      <t xml:space="preserve"> </t>
    </r>
    <r>
      <rPr>
        <i/>
        <sz val="10"/>
        <color indexed="63"/>
        <rFont val="Century Gothic"/>
        <family val="2"/>
      </rPr>
      <t xml:space="preserve">Deuda Pública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</si>
  <si>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01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</si>
  <si>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011 </t>
    </r>
    <r>
      <rPr>
        <sz val="10"/>
        <rFont val="Century Gothic"/>
        <family val="2"/>
      </rPr>
      <t xml:space="preserve"> </t>
    </r>
  </si>
  <si>
    <t xml:space="preserve"> 870  </t>
  </si>
  <si>
    <t xml:space="preserve"> 9  </t>
  </si>
  <si>
    <t xml:space="preserve"> 90  </t>
  </si>
  <si>
    <t xml:space="preserve"> 900  </t>
  </si>
  <si>
    <t xml:space="preserve"> 901  </t>
  </si>
  <si>
    <t xml:space="preserve"> 91  </t>
  </si>
  <si>
    <t xml:space="preserve"> Seguridad y movilidad ciudadana                                               </t>
  </si>
  <si>
    <t xml:space="preserve"> 011  </t>
  </si>
  <si>
    <t>CLASIFICACIÓN POR PROGRAMAS DE GASTOS</t>
  </si>
  <si>
    <t>Educación preescolar y primaria.</t>
  </si>
  <si>
    <t>Enseñanza secundaria.</t>
  </si>
  <si>
    <t xml:space="preserve"> Promoción educativa.  </t>
  </si>
  <si>
    <t xml:space="preserve"> 210  </t>
  </si>
  <si>
    <t xml:space="preserve"> 22  </t>
  </si>
  <si>
    <t xml:space="preserve"> 220  </t>
  </si>
  <si>
    <t xml:space="preserve"> 220.00  </t>
  </si>
  <si>
    <t xml:space="preserve"> 220.01  </t>
  </si>
  <si>
    <t xml:space="preserve"> 220.02  </t>
  </si>
  <si>
    <r>
      <t xml:space="preserve"> </t>
    </r>
    <r>
      <rPr>
        <sz val="10"/>
        <color indexed="63"/>
        <rFont val="Century Gothic"/>
        <family val="2"/>
      </rPr>
      <t xml:space="preserve">453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</si>
  <si>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337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</si>
  <si>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452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</si>
  <si>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338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</si>
  <si>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</si>
  <si>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340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</si>
  <si>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</si>
  <si>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342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</si>
  <si>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 </t>
    </r>
    <r>
      <rPr>
        <sz val="10"/>
        <rFont val="Century Gothic"/>
        <family val="2"/>
      </rPr>
      <t xml:space="preserve"> </t>
    </r>
  </si>
  <si>
    <r>
      <t xml:space="preserve"> </t>
    </r>
    <r>
      <rPr>
        <i/>
        <sz val="10"/>
        <color indexed="63"/>
        <rFont val="Century Gothic"/>
        <family val="2"/>
      </rPr>
      <t xml:space="preserve">Actuaciones de carácter económico </t>
    </r>
    <r>
      <rPr>
        <sz val="10"/>
        <rFont val="Century Gothic"/>
        <family val="2"/>
      </rPr>
      <t xml:space="preserve"> </t>
    </r>
  </si>
  <si>
    <t xml:space="preserve"> 750  </t>
  </si>
  <si>
    <r>
      <t xml:space="preserve"> </t>
    </r>
    <r>
      <rPr>
        <sz val="7"/>
        <color indexed="63"/>
        <rFont val="Century Gothic"/>
        <family val="2"/>
      </rPr>
      <t xml:space="preserve">Denominación </t>
    </r>
    <r>
      <rPr>
        <i/>
        <sz val="10"/>
        <color indexed="63"/>
        <rFont val="Century Gothic"/>
        <family val="2"/>
      </rPr>
      <t xml:space="preserve">Servicios públicos básicos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</si>
  <si>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7"/>
        <color indexed="63"/>
        <rFont val="Century Gothic"/>
        <family val="2"/>
      </rPr>
      <t xml:space="preserve">Código presupuestario según la Orden de 20 de septiembre de 1989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</si>
  <si>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</si>
  <si>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</si>
  <si>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</si>
  <si>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222/223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</si>
  <si>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</si>
  <si>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</si>
  <si>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</si>
  <si>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</si>
  <si>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223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</si>
  <si>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135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</si>
  <si>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</si>
  <si>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</si>
  <si>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</si>
  <si>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431/432/511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</si>
  <si>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</si>
  <si>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</si>
  <si>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</si>
  <si>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</si>
  <si>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</si>
  <si>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154 </t>
    </r>
    <r>
      <rPr>
        <sz val="10"/>
        <rFont val="Century Gothic"/>
        <family val="2"/>
      </rPr>
      <t xml:space="preserve"> </t>
    </r>
  </si>
  <si>
    <t xml:space="preserve"> 820.00  </t>
  </si>
  <si>
    <t xml:space="preserve"> 820.10  </t>
  </si>
  <si>
    <t xml:space="preserve"> 820.20  </t>
  </si>
  <si>
    <t xml:space="preserve"> 821  </t>
  </si>
  <si>
    <r>
      <t xml:space="preserve"> </t>
    </r>
    <r>
      <rPr>
        <sz val="10"/>
        <color indexed="63"/>
        <rFont val="Century Gothic"/>
        <family val="2"/>
      </rPr>
      <t xml:space="preserve">9 </t>
    </r>
    <r>
      <rPr>
        <sz val="10"/>
        <rFont val="Century Gothic"/>
        <family val="2"/>
      </rPr>
      <t xml:space="preserve"> </t>
    </r>
  </si>
  <si>
    <r>
      <t xml:space="preserve"> </t>
    </r>
    <r>
      <rPr>
        <i/>
        <sz val="10"/>
        <color indexed="63"/>
        <rFont val="Century Gothic"/>
        <family val="2"/>
      </rPr>
      <t xml:space="preserve">Actuaciones de carácter general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</si>
  <si>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71/53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</si>
  <si>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410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</si>
  <si>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531/533/711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</si>
  <si>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</si>
  <si>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</si>
  <si>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531/533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</si>
  <si>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</si>
  <si>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419 </t>
    </r>
    <r>
      <rPr>
        <sz val="10"/>
        <rFont val="Century Gothic"/>
        <family val="2"/>
      </rPr>
      <t xml:space="preserve"> </t>
    </r>
  </si>
  <si>
    <t xml:space="preserve"> A Mancomunidades.  </t>
  </si>
  <si>
    <t xml:space="preserve"> A Áreas Metropolitanas.  </t>
  </si>
  <si>
    <t xml:space="preserve"> A Comarcas.  </t>
  </si>
  <si>
    <t xml:space="preserve"> A otras Entidades que agrupen municipios.  </t>
  </si>
  <si>
    <t xml:space="preserve"> A Consorcios.  </t>
  </si>
  <si>
    <t xml:space="preserve"> A Entidades Locales Menores.  </t>
  </si>
  <si>
    <t xml:space="preserve"> A Empresas privadas.  </t>
  </si>
  <si>
    <t xml:space="preserve"> 470  </t>
  </si>
  <si>
    <t xml:space="preserve"> 471  </t>
  </si>
  <si>
    <t>AÑO</t>
  </si>
  <si>
    <t>GASTOS CORRIENTES</t>
  </si>
  <si>
    <t>GASTOS INVERSIÓN</t>
  </si>
  <si>
    <t>Gastos Corrientes</t>
  </si>
  <si>
    <t>Gastos de Capital</t>
  </si>
  <si>
    <t xml:space="preserve"> Urbanismo                                                                  </t>
  </si>
  <si>
    <t xml:space="preserve"> Vivienda                                                                    </t>
  </si>
  <si>
    <t xml:space="preserve"> Tasas por la utilización privativa o el aprovechamiento especial del dominio público local.   </t>
  </si>
  <si>
    <t xml:space="preserve">Total gastos de capital   </t>
  </si>
  <si>
    <t xml:space="preserve">Total presupuesto de gastos   </t>
  </si>
  <si>
    <t>Programa</t>
  </si>
  <si>
    <t xml:space="preserve"> 26  </t>
  </si>
  <si>
    <t xml:space="preserve"> Gastos en inversiones de bienes patrimoniales.  </t>
  </si>
  <si>
    <t xml:space="preserve"> 681  </t>
  </si>
  <si>
    <t xml:space="preserve"> 682  </t>
  </si>
  <si>
    <t xml:space="preserve"> 689  </t>
  </si>
  <si>
    <t xml:space="preserve"> Otros gastos en inversiones de bienes patrimoniales.  </t>
  </si>
  <si>
    <t xml:space="preserve"> 69  </t>
  </si>
  <si>
    <t xml:space="preserve"> Inversiones en bienes comunales.  </t>
  </si>
  <si>
    <t xml:space="preserve"> 690  </t>
  </si>
  <si>
    <t xml:space="preserve"> 692  </t>
  </si>
  <si>
    <t xml:space="preserve"> Inversión en infraestructuras.  </t>
  </si>
  <si>
    <t xml:space="preserve"> A Organismos Autónomos y agencias.  </t>
  </si>
  <si>
    <t xml:space="preserve"> 721.09  </t>
  </si>
  <si>
    <t xml:space="preserve"> A fundaciones estatales.  </t>
  </si>
  <si>
    <t xml:space="preserve"> A entes públicos y sociedades mercantiles de la Entidad local. </t>
  </si>
  <si>
    <t xml:space="preserve"> A Diputaciones, Consejos o Cabildos.  </t>
  </si>
  <si>
    <t>213</t>
  </si>
  <si>
    <t>214</t>
  </si>
  <si>
    <t>22</t>
  </si>
  <si>
    <t xml:space="preserve">Material, suministros y otros                                         </t>
  </si>
  <si>
    <t>220</t>
  </si>
  <si>
    <t>Material de Oficina</t>
  </si>
  <si>
    <t>221</t>
  </si>
  <si>
    <t>222</t>
  </si>
  <si>
    <t>Comunicaciones</t>
  </si>
  <si>
    <t>Gastos Diversos</t>
  </si>
  <si>
    <t>223</t>
  </si>
  <si>
    <t>Transportes</t>
  </si>
  <si>
    <t>224</t>
  </si>
  <si>
    <t>Primas de seguros</t>
  </si>
  <si>
    <t>225</t>
  </si>
  <si>
    <t>Tributos</t>
  </si>
  <si>
    <t>226</t>
  </si>
  <si>
    <t>227</t>
  </si>
  <si>
    <t>Trabajos Realizados por otras Empresas</t>
  </si>
  <si>
    <t>23</t>
  </si>
  <si>
    <t xml:space="preserve">Indemnizaciones por razón del servicio                                </t>
  </si>
  <si>
    <t>230</t>
  </si>
  <si>
    <t xml:space="preserve"> Cultura                                                                     </t>
  </si>
  <si>
    <t xml:space="preserve"> Administración General de la Cultura                                            </t>
  </si>
  <si>
    <t xml:space="preserve"> Bibliotecas y Archivos                                                         </t>
  </si>
  <si>
    <t xml:space="preserve"> Museos y Artes Plásticas                                                       </t>
  </si>
  <si>
    <t xml:space="preserve"> Promoción cultural                                                           </t>
  </si>
  <si>
    <t xml:space="preserve"> 227.02  </t>
  </si>
  <si>
    <t xml:space="preserve"> Valoraciones y peritajes.  </t>
  </si>
  <si>
    <t xml:space="preserve"> 227.04  </t>
  </si>
  <si>
    <t xml:space="preserve"> Custodia, depósito y almacenaje.  </t>
  </si>
  <si>
    <t xml:space="preserve"> 227.05  </t>
  </si>
  <si>
    <t xml:space="preserve"> Procesos electorales.  </t>
  </si>
  <si>
    <t xml:space="preserve"> 227.06  </t>
  </si>
  <si>
    <t xml:space="preserve"> Estudios y trabajos técnicos.  </t>
  </si>
  <si>
    <t xml:space="preserve"> 227.08  </t>
  </si>
  <si>
    <t xml:space="preserve"> Servicios de recaudación a favor de la entidad.  </t>
  </si>
  <si>
    <t xml:space="preserve"> 227.99  </t>
  </si>
  <si>
    <t xml:space="preserve"> Otros trabajos realizados por otras empresas y profesionales.  </t>
  </si>
  <si>
    <t xml:space="preserve"> 23  </t>
  </si>
  <si>
    <t xml:space="preserve"> Indemnizaciones por razón del servicio.  </t>
  </si>
  <si>
    <t xml:space="preserve"> 230  </t>
  </si>
  <si>
    <t xml:space="preserve"> Dietas.  </t>
  </si>
  <si>
    <t xml:space="preserve"> 230.00  </t>
  </si>
  <si>
    <t xml:space="preserve"> 230.10  </t>
  </si>
  <si>
    <t xml:space="preserve"> Del personal directivo.  </t>
  </si>
  <si>
    <t xml:space="preserve"> 230.20  </t>
  </si>
  <si>
    <t xml:space="preserve"> Del personal no directivo.  </t>
  </si>
  <si>
    <t xml:space="preserve"> 231  </t>
  </si>
  <si>
    <t xml:space="preserve"> Locomoción.  </t>
  </si>
  <si>
    <t xml:space="preserve"> 231.00  </t>
  </si>
  <si>
    <t xml:space="preserve"> 231.10  </t>
  </si>
  <si>
    <t xml:space="preserve"> 231.20  </t>
  </si>
  <si>
    <t xml:space="preserve"> 233  </t>
  </si>
  <si>
    <t xml:space="preserve"> Otras indemnizaciones.  </t>
  </si>
  <si>
    <t xml:space="preserve"> 24  </t>
  </si>
  <si>
    <t xml:space="preserve"> Gastos de publicaciones.  </t>
  </si>
  <si>
    <t xml:space="preserve"> 240  </t>
  </si>
  <si>
    <t xml:space="preserve"> Gastos de edición y distribución.  </t>
  </si>
  <si>
    <t xml:space="preserve"> 25  </t>
  </si>
  <si>
    <t xml:space="preserve"> 55  </t>
  </si>
  <si>
    <t xml:space="preserve"> Productos de concesiones y aprovechamientos especiales.  </t>
  </si>
  <si>
    <t xml:space="preserve"> 559  </t>
  </si>
  <si>
    <t xml:space="preserve"> Otras concesiones y aprovechamientos.  </t>
  </si>
  <si>
    <t xml:space="preserve"> 59  </t>
  </si>
  <si>
    <t xml:space="preserve"> Otros ingresos patrimoniales.  </t>
  </si>
  <si>
    <t>TASAS, PRECIOS PÚBLICOS Y OTROS INGRESOS</t>
  </si>
  <si>
    <t xml:space="preserve"> Vivienda y urbanismo                                                         </t>
  </si>
  <si>
    <t xml:space="preserve"> Otras transferencias de capital de la Administración General de la Comunidad Autónoma.  </t>
  </si>
  <si>
    <t xml:space="preserve"> 61  </t>
  </si>
  <si>
    <t xml:space="preserve"> 619  </t>
  </si>
  <si>
    <t xml:space="preserve"> 68  </t>
  </si>
  <si>
    <t xml:space="preserve"> 7  </t>
  </si>
  <si>
    <t xml:space="preserve"> Transferencias de capital.  </t>
  </si>
  <si>
    <t xml:space="preserve"> 70  </t>
  </si>
  <si>
    <t xml:space="preserve"> 71  </t>
  </si>
  <si>
    <t xml:space="preserve"> 72  </t>
  </si>
  <si>
    <t xml:space="preserve"> 720  </t>
  </si>
  <si>
    <t xml:space="preserve"> 721  </t>
  </si>
  <si>
    <t xml:space="preserve"> 721.00  </t>
  </si>
  <si>
    <t xml:space="preserve"> 722  </t>
  </si>
  <si>
    <t xml:space="preserve"> 723  </t>
  </si>
  <si>
    <t xml:space="preserve"> 73  </t>
  </si>
  <si>
    <t xml:space="preserve"> 74  </t>
  </si>
  <si>
    <t xml:space="preserve"> 75  </t>
  </si>
  <si>
    <t xml:space="preserve"> Recursos Hidráulicos                                                          </t>
  </si>
  <si>
    <t xml:space="preserve"> Carreteras                                                                   </t>
  </si>
  <si>
    <t xml:space="preserve"> Caminos vecinales                                                            </t>
  </si>
  <si>
    <t xml:space="preserve"> Otras infraestructuras                                                         </t>
  </si>
  <si>
    <t xml:space="preserve"> 86  </t>
  </si>
  <si>
    <t xml:space="preserve"> 87  </t>
  </si>
  <si>
    <r>
      <t xml:space="preserve"> </t>
    </r>
    <r>
      <rPr>
        <sz val="10"/>
        <color indexed="63"/>
        <rFont val="Century Gothic"/>
        <family val="2"/>
      </rPr>
      <t xml:space="preserve">926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</si>
  <si>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929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</si>
  <si>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</si>
  <si>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43/61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</si>
  <si>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931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</si>
  <si>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611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</si>
  <si>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</si>
  <si>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</si>
  <si>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934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</si>
  <si>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</si>
  <si>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</si>
  <si>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</si>
  <si>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911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</si>
  <si>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942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</si>
  <si>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943 </t>
    </r>
    <r>
      <rPr>
        <sz val="10"/>
        <rFont val="Century Gothic"/>
        <family val="2"/>
      </rPr>
      <t xml:space="preserve"> </t>
    </r>
  </si>
  <si>
    <t>concertación y restantes gastos corrientes en educación</t>
  </si>
  <si>
    <t xml:space="preserve"> 472  </t>
  </si>
  <si>
    <t xml:space="preserve"> 479  </t>
  </si>
  <si>
    <t xml:space="preserve"> Otras subvenciones a Empresas privadas.  </t>
  </si>
  <si>
    <t xml:space="preserve"> A Familias e Instituciones sin fines de lucro. </t>
  </si>
  <si>
    <t xml:space="preserve"> Al exterior.  </t>
  </si>
  <si>
    <t xml:space="preserve"> Inversión nueva en infraestructuras y bienes destinados al uso general.  </t>
  </si>
  <si>
    <t xml:space="preserve"> Inversiones en terrenos.  </t>
  </si>
  <si>
    <t xml:space="preserve"> Otras inversiones nuevas en infraestructuras y bienes destinados al uso general.  </t>
  </si>
  <si>
    <t>INTERESES</t>
  </si>
  <si>
    <t xml:space="preserve"> 3  </t>
  </si>
  <si>
    <t xml:space="preserve"> Tasas, precios públicos y otros ingresos.  </t>
  </si>
  <si>
    <t xml:space="preserve"> 30  </t>
  </si>
  <si>
    <t xml:space="preserve"> Tasas por la prestación de servicios públicos básicos.  </t>
  </si>
  <si>
    <t xml:space="preserve"> 300  </t>
  </si>
  <si>
    <t xml:space="preserve"> Subvenciones para bonificación de intereses y primas de seguros.  </t>
  </si>
  <si>
    <t xml:space="preserve"> 423.20  </t>
  </si>
  <si>
    <t xml:space="preserve"> Subvenciones para reducir el precio a pagar por los consumidores.  </t>
  </si>
  <si>
    <t xml:space="preserve"> 5  </t>
  </si>
  <si>
    <t xml:space="preserve"> Ingresos patrimoniales.  </t>
  </si>
  <si>
    <t xml:space="preserve"> 52  </t>
  </si>
  <si>
    <t xml:space="preserve"> Intereses de depósitos.  </t>
  </si>
  <si>
    <t xml:space="preserve"> 54  </t>
  </si>
  <si>
    <t xml:space="preserve"> Rentas de bienes inmuebles.  </t>
  </si>
  <si>
    <t xml:space="preserve"> 541  </t>
  </si>
  <si>
    <t xml:space="preserve"> Arrendamientos de fincas urbanas.  </t>
  </si>
  <si>
    <t>Otras transferencias de capital de Diputación Provincial</t>
  </si>
  <si>
    <t xml:space="preserve"> Amortización de préstamos en moneda distinta del euro a corto plazo.  </t>
  </si>
  <si>
    <t xml:space="preserve"> Amortización de préstamos en moneda distinta del euro a largo plazo.  </t>
  </si>
  <si>
    <t xml:space="preserve"> Devolución de depósitos y fianzas.  </t>
  </si>
  <si>
    <t>CLASIFICACIÓN ECONÓMICA DE GASTOS</t>
  </si>
  <si>
    <t xml:space="preserve"> Retribuciones básicas y otras remuneraciones de los miembros de los órganos de gobierno </t>
  </si>
  <si>
    <t xml:space="preserve"> Otros gastos financieros de préstamos y otras operaciones financieras en moneda distinta del euro </t>
  </si>
  <si>
    <t>466</t>
  </si>
  <si>
    <t xml:space="preserve">A Entidades que agrupen Municipios                                    </t>
  </si>
  <si>
    <t>FEMP</t>
  </si>
  <si>
    <t>FAMP</t>
  </si>
  <si>
    <t>467</t>
  </si>
  <si>
    <t>Concertación. Cultura y Educación.</t>
  </si>
  <si>
    <t>Concertación. Fiestas y Turismo.</t>
  </si>
  <si>
    <t>Concertación. Juventud y Deportes.</t>
  </si>
  <si>
    <t xml:space="preserve"> 627  </t>
  </si>
  <si>
    <t xml:space="preserve"> Proyectos complejos.  </t>
  </si>
  <si>
    <t xml:space="preserve"> 629  </t>
  </si>
  <si>
    <t xml:space="preserve"> Otras inversiones nuevas asociadas al funcionamiento operativo de los servicios.  </t>
  </si>
  <si>
    <t xml:space="preserve">624.00 </t>
  </si>
  <si>
    <t>Mobiliario</t>
  </si>
  <si>
    <t xml:space="preserve">635.00 </t>
  </si>
  <si>
    <t xml:space="preserve"> Otras actuaciones de carácter económico                                         </t>
  </si>
  <si>
    <t xml:space="preserve"> Sociedad de la información                                                    </t>
  </si>
  <si>
    <t xml:space="preserve"> Gestión del conocimiento                                                      </t>
  </si>
  <si>
    <t xml:space="preserve"> Oficinas de defensa al consumidor                                              </t>
  </si>
  <si>
    <t xml:space="preserve"> A Ayuntamientos.  </t>
  </si>
  <si>
    <t xml:space="preserve"> Gestión del patrimonio                                                        </t>
  </si>
  <si>
    <t xml:space="preserve"> Gestión de la deuda y de la tesorería                                            </t>
  </si>
  <si>
    <t xml:space="preserve"> Transferencias a otras Administraciones Públicas                                  </t>
  </si>
  <si>
    <t xml:space="preserve"> 221.05  </t>
  </si>
  <si>
    <t xml:space="preserve"> 132  </t>
  </si>
  <si>
    <t xml:space="preserve"> 137  </t>
  </si>
  <si>
    <t xml:space="preserve"> 14  </t>
  </si>
  <si>
    <t xml:space="preserve"> Otro personal.  </t>
  </si>
  <si>
    <t xml:space="preserve"> 143  </t>
  </si>
  <si>
    <t xml:space="preserve"> 147  </t>
  </si>
  <si>
    <t xml:space="preserve"> 15  </t>
  </si>
  <si>
    <t xml:space="preserve"> Incentivos al rendimiento.  </t>
  </si>
  <si>
    <t xml:space="preserve"> 150  </t>
  </si>
  <si>
    <t xml:space="preserve"> Productividad.  </t>
  </si>
  <si>
    <t xml:space="preserve"> 151  </t>
  </si>
  <si>
    <t xml:space="preserve"> Gratificaciones.  </t>
  </si>
  <si>
    <t xml:space="preserve"> 152  </t>
  </si>
  <si>
    <t xml:space="preserve"> Otros incentivos al rendimiento.  </t>
  </si>
  <si>
    <t xml:space="preserve"> 153  </t>
  </si>
  <si>
    <t xml:space="preserve"> Complemento de dedicación especial.  </t>
  </si>
  <si>
    <t xml:space="preserve"> Cuotas, prestaciones y gastos sociales a cargo del empleador.  </t>
  </si>
  <si>
    <t xml:space="preserve"> Cuotas sociales.  </t>
  </si>
  <si>
    <t xml:space="preserve"> 160.00  </t>
  </si>
  <si>
    <t xml:space="preserve"> Seguridad Social.  </t>
  </si>
  <si>
    <t xml:space="preserve"> 160.08  </t>
  </si>
  <si>
    <t xml:space="preserve"> Asistencia médico-farmacéutica.  </t>
  </si>
  <si>
    <t xml:space="preserve"> 160.09  </t>
  </si>
  <si>
    <t xml:space="preserve"> Otras cuotas.  </t>
  </si>
  <si>
    <t xml:space="preserve"> Prestaciones sociales.  </t>
  </si>
  <si>
    <t xml:space="preserve"> 161.03  </t>
  </si>
  <si>
    <t xml:space="preserve"> Pensiones excepcionales.  </t>
  </si>
  <si>
    <t xml:space="preserve"> 161.04  </t>
  </si>
  <si>
    <t xml:space="preserve"> Complemento familiar.  </t>
  </si>
  <si>
    <t xml:space="preserve"> 20  </t>
  </si>
  <si>
    <t xml:space="preserve"> Arrendamientos y cánones.  </t>
  </si>
  <si>
    <t xml:space="preserve"> 200  </t>
  </si>
  <si>
    <t>GASTOS DE PERSONAL</t>
  </si>
  <si>
    <t xml:space="preserve"> Desarrollo rural                                                              </t>
  </si>
  <si>
    <t xml:space="preserve"> Protección y desarrollo de los recursos pesqueros                                 </t>
  </si>
  <si>
    <t xml:space="preserve"> Otras actuaciones en agricultura, ganadería y pesca                                </t>
  </si>
  <si>
    <t xml:space="preserve"> Industria y Energía                                                            </t>
  </si>
  <si>
    <t xml:space="preserve"> Administración General de Industria y Energía                                    </t>
  </si>
  <si>
    <t xml:space="preserve"> Industria                                                                    </t>
  </si>
  <si>
    <t xml:space="preserve"> Minería                                                                     </t>
  </si>
  <si>
    <t xml:space="preserve"> Energía                                                                     </t>
  </si>
  <si>
    <t xml:space="preserve"> Transferencias corrientes en cumplimiento de convenios suscritos con la Comunidad Autónoma en materia de Educación.  GUARDERÍA</t>
  </si>
  <si>
    <t>Otras actividades Culturales y Deportivas</t>
  </si>
  <si>
    <r>
      <t xml:space="preserve"> </t>
    </r>
    <r>
      <rPr>
        <sz val="10"/>
        <color indexed="63"/>
        <rFont val="Century Gothic"/>
        <family val="2"/>
      </rPr>
      <t xml:space="preserve">422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</si>
  <si>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</si>
  <si>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</si>
  <si>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</si>
  <si>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331 </t>
    </r>
    <r>
      <rPr>
        <sz val="10"/>
        <rFont val="Century Gothic"/>
        <family val="2"/>
      </rPr>
      <t xml:space="preserve"> </t>
    </r>
  </si>
  <si>
    <t xml:space="preserve"> 100.01  </t>
  </si>
  <si>
    <t xml:space="preserve"> Otras remuneraciones.  </t>
  </si>
  <si>
    <t xml:space="preserve"> Retribuciones básicas y otras remuneraciones del personal directivo. </t>
  </si>
  <si>
    <t xml:space="preserve"> 101.00  </t>
  </si>
  <si>
    <t xml:space="preserve"> 101.01  </t>
  </si>
  <si>
    <t xml:space="preserve"> 107  </t>
  </si>
  <si>
    <t xml:space="preserve"> Contribuciones a planes y fondos de pensiones.  </t>
  </si>
  <si>
    <t xml:space="preserve"> 107.00  </t>
  </si>
  <si>
    <t xml:space="preserve"> De los miembros de los órganos de gobierno.  </t>
  </si>
  <si>
    <t xml:space="preserve"> 107.01  </t>
  </si>
  <si>
    <t xml:space="preserve"> Del personal directivo. </t>
  </si>
  <si>
    <t xml:space="preserve"> Personal eventual.  </t>
  </si>
  <si>
    <t xml:space="preserve"> Retribuciones básicas y otras remuneraciones de personal eventual.  </t>
  </si>
  <si>
    <t xml:space="preserve"> 110.00  </t>
  </si>
  <si>
    <t xml:space="preserve"> 110.01  </t>
  </si>
  <si>
    <t xml:space="preserve"> Retribuciones complementarias.  </t>
  </si>
  <si>
    <t xml:space="preserve"> 110.02  </t>
  </si>
  <si>
    <t xml:space="preserve"> Contribuciones a planes y fondos de pensiones. </t>
  </si>
  <si>
    <t xml:space="preserve"> 12  </t>
  </si>
  <si>
    <t xml:space="preserve"> Personal Funcionario.  </t>
  </si>
  <si>
    <t xml:space="preserve"> 120  </t>
  </si>
  <si>
    <t xml:space="preserve"> 120.00  </t>
  </si>
  <si>
    <t xml:space="preserve"> Sueldos del Grupo A1.  </t>
  </si>
  <si>
    <t xml:space="preserve"> 120.01  </t>
  </si>
  <si>
    <t xml:space="preserve"> Sueldos del Grupo A2.  </t>
  </si>
  <si>
    <t xml:space="preserve"> 120.02  </t>
  </si>
  <si>
    <t xml:space="preserve"> Sueldos del Grupo B.  </t>
  </si>
  <si>
    <t xml:space="preserve"> 120.03  </t>
  </si>
  <si>
    <t xml:space="preserve"> Sueldos del Grupo C1.  </t>
  </si>
  <si>
    <t xml:space="preserve"> 120.04  </t>
  </si>
  <si>
    <t xml:space="preserve"> Sueldos del Grupo C2.  </t>
  </si>
  <si>
    <t xml:space="preserve"> 120.05  </t>
  </si>
  <si>
    <t xml:space="preserve"> Sueldos del Grupo E.  </t>
  </si>
  <si>
    <t xml:space="preserve"> 120.06  </t>
  </si>
  <si>
    <t xml:space="preserve"> Trienios.  </t>
  </si>
  <si>
    <t xml:space="preserve"> 120.09  </t>
  </si>
  <si>
    <t xml:space="preserve"> Otras retribuciones básicas.  </t>
  </si>
  <si>
    <t xml:space="preserve"> 121  </t>
  </si>
  <si>
    <t xml:space="preserve"> 121.00  </t>
  </si>
  <si>
    <t xml:space="preserve"> Complemento de destino. </t>
  </si>
  <si>
    <t xml:space="preserve"> 121.01  </t>
  </si>
  <si>
    <t xml:space="preserve"> Complemento específico.  </t>
  </si>
  <si>
    <t xml:space="preserve"> 121.03  </t>
  </si>
  <si>
    <t xml:space="preserve"> Otros complementos.  </t>
  </si>
  <si>
    <t>Presupuesto de GASTOS</t>
  </si>
  <si>
    <t xml:space="preserve"> 451  </t>
  </si>
  <si>
    <t xml:space="preserve"> 452  </t>
  </si>
  <si>
    <t xml:space="preserve"> 453  </t>
  </si>
  <si>
    <t xml:space="preserve"> 46  </t>
  </si>
  <si>
    <t xml:space="preserve"> De Entidades Locales.  </t>
  </si>
  <si>
    <t xml:space="preserve"> 461  </t>
  </si>
  <si>
    <t xml:space="preserve"> De Diputaciones, Consejos o Cabildos.  </t>
  </si>
  <si>
    <t xml:space="preserve"> 462  </t>
  </si>
  <si>
    <t xml:space="preserve"> 463  </t>
  </si>
  <si>
    <t xml:space="preserve"> 464  </t>
  </si>
  <si>
    <t xml:space="preserve"> 465  </t>
  </si>
  <si>
    <t xml:space="preserve"> 466  </t>
  </si>
  <si>
    <t xml:space="preserve"> 467  </t>
  </si>
  <si>
    <t xml:space="preserve"> 468  </t>
  </si>
  <si>
    <t xml:space="preserve"> 47  </t>
  </si>
  <si>
    <t xml:space="preserve"> De Empresas privadas.  </t>
  </si>
  <si>
    <t xml:space="preserve"> 48  </t>
  </si>
  <si>
    <t xml:space="preserve"> De familias e instituciones sin fines de lucro. </t>
  </si>
  <si>
    <t xml:space="preserve"> 49  </t>
  </si>
  <si>
    <t xml:space="preserve"> 491  </t>
  </si>
  <si>
    <t xml:space="preserve"> Acciones públicas relativas a la salud                                            </t>
  </si>
  <si>
    <r>
      <t xml:space="preserve"> </t>
    </r>
    <r>
      <rPr>
        <sz val="10"/>
        <color indexed="63"/>
        <rFont val="Century Gothic"/>
        <family val="2"/>
      </rPr>
      <t xml:space="preserve">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</si>
  <si>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312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</si>
  <si>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</si>
  <si>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413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</si>
  <si>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</si>
  <si>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32/42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</si>
  <si>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320 </t>
    </r>
    <r>
      <rPr>
        <sz val="10"/>
        <rFont val="Century Gothic"/>
        <family val="2"/>
      </rPr>
      <t xml:space="preserve"> </t>
    </r>
  </si>
  <si>
    <t xml:space="preserve"> 110  </t>
  </si>
  <si>
    <t xml:space="preserve"> 112  </t>
  </si>
  <si>
    <t xml:space="preserve"> 113  </t>
  </si>
  <si>
    <t xml:space="preserve"> Impuesto sobre Bienes Inmuebles. Bienes inmuebles de Naturaleza Urbana.  </t>
  </si>
  <si>
    <t xml:space="preserve"> 115  </t>
  </si>
  <si>
    <t xml:space="preserve"> Impuesto sobre Vehículos de Tracción Mecánica.  </t>
  </si>
  <si>
    <t xml:space="preserve"> 116  </t>
  </si>
  <si>
    <t xml:space="preserve"> Impuesto sobre Incremento del Valor de los Terrenos de Naturaleza Urbana.  </t>
  </si>
  <si>
    <t xml:space="preserve"> 117  </t>
  </si>
  <si>
    <t xml:space="preserve"> 13  </t>
  </si>
  <si>
    <t xml:space="preserve"> Impuesto sobre las Actividades Económicas.  </t>
  </si>
  <si>
    <t xml:space="preserve"> 130  </t>
  </si>
  <si>
    <t xml:space="preserve"> Impuesto sobre Actividades Económicas.  </t>
  </si>
  <si>
    <t xml:space="preserve"> 16  </t>
  </si>
  <si>
    <t xml:space="preserve"> 160  </t>
  </si>
  <si>
    <t xml:space="preserve"> 161  </t>
  </si>
  <si>
    <t xml:space="preserve"> 17  </t>
  </si>
  <si>
    <t>461.03</t>
  </si>
  <si>
    <t xml:space="preserve"> 63  </t>
  </si>
  <si>
    <t xml:space="preserve"> Inversión de reposición asociada al funcionamiento operativo de los servicios.  </t>
  </si>
  <si>
    <t xml:space="preserve"> 631  </t>
  </si>
  <si>
    <t xml:space="preserve"> 632  </t>
  </si>
  <si>
    <t xml:space="preserve"> 633  </t>
  </si>
  <si>
    <t xml:space="preserve"> 634  </t>
  </si>
  <si>
    <t xml:space="preserve"> 635  </t>
  </si>
  <si>
    <t xml:space="preserve"> 636  </t>
  </si>
  <si>
    <t xml:space="preserve"> 637  </t>
  </si>
  <si>
    <t xml:space="preserve"> 639  </t>
  </si>
  <si>
    <t xml:space="preserve"> 64  </t>
  </si>
  <si>
    <t xml:space="preserve"> Gastos en inversiones de carácter inmaterial.  </t>
  </si>
  <si>
    <t xml:space="preserve"> 640  </t>
  </si>
  <si>
    <t xml:space="preserve"> 641  </t>
  </si>
  <si>
    <t xml:space="preserve"> Gastos en aplicaciones informáticas.  </t>
  </si>
  <si>
    <t xml:space="preserve"> 648  </t>
  </si>
  <si>
    <t xml:space="preserve"> 65  </t>
  </si>
  <si>
    <t xml:space="preserve"> Inversiones gestionadas para otros entes públicos.  </t>
  </si>
  <si>
    <t xml:space="preserve"> 650  </t>
  </si>
  <si>
    <t xml:space="preserve"> Gastos en inversiones gestionadas para otros entes públicos.  </t>
  </si>
  <si>
    <t xml:space="preserve"> Inversión de reposición en infraestructura y bienes destinados al uso general</t>
  </si>
  <si>
    <t xml:space="preserve"> Inversión nueva en infraestructura y bienes destinados al uso general</t>
  </si>
  <si>
    <t xml:space="preserve"> Minería.  </t>
  </si>
  <si>
    <t xml:space="preserve"> 425  </t>
  </si>
  <si>
    <t xml:space="preserve"> Energía.  </t>
  </si>
  <si>
    <t xml:space="preserve"> Comercio, turismo y pequeñas y medianas empresas.  </t>
  </si>
  <si>
    <t xml:space="preserve"> 430  </t>
  </si>
  <si>
    <t xml:space="preserve"> 431  </t>
  </si>
  <si>
    <t xml:space="preserve"> Comercio.  </t>
  </si>
  <si>
    <t xml:space="preserve"> 432  </t>
  </si>
  <si>
    <t xml:space="preserve"> Ordenación y promoción turística.  </t>
  </si>
  <si>
    <t xml:space="preserve"> 433  </t>
  </si>
  <si>
    <t xml:space="preserve"> Desarrollo empresarial.  </t>
  </si>
  <si>
    <t xml:space="preserve"> 439  </t>
  </si>
  <si>
    <t xml:space="preserve"> Otras actuaciones sectoriales. </t>
  </si>
  <si>
    <t xml:space="preserve"> Transporte público.  </t>
  </si>
  <si>
    <t xml:space="preserve"> Administración general del transporte.  </t>
  </si>
  <si>
    <t xml:space="preserve"> Promoción, mantenimiento y desarrollo del transporte.  </t>
  </si>
  <si>
    <t xml:space="preserve"> Otras actuaciones relacionadas con el medio ambiente. </t>
  </si>
  <si>
    <t xml:space="preserve">480.01 </t>
  </si>
  <si>
    <t xml:space="preserve">480.02 </t>
  </si>
  <si>
    <t>Edificios y Otras Construcciones</t>
  </si>
  <si>
    <t xml:space="preserve"> Administración General .  </t>
  </si>
  <si>
    <t xml:space="preserve"> 922  </t>
  </si>
  <si>
    <t xml:space="preserve"> Coordinación y organización institucional de las entidades locales.  </t>
  </si>
  <si>
    <t xml:space="preserve"> 923  </t>
  </si>
  <si>
    <t xml:space="preserve"> Información básica y estadística.  </t>
  </si>
  <si>
    <t>Dietas y locomoción  cargo electivo</t>
  </si>
  <si>
    <t xml:space="preserve"> A sociedades mercantiles estatales, entidades públicas empresariales y otros organismos públicos.  </t>
  </si>
  <si>
    <t xml:space="preserve">Administración General de Comercio, turismo y pequeñas y medianas empresas.  </t>
  </si>
  <si>
    <t xml:space="preserve"> TOTAL</t>
  </si>
  <si>
    <t>TOTAL GASTOS CORRIENTES</t>
  </si>
  <si>
    <t>TOTAL GASTOS CAPITAL</t>
  </si>
  <si>
    <t>TOTAL PRESUPUESTO DE GASTOS</t>
  </si>
  <si>
    <t>TOTAL INGRESOS CORRIENTES</t>
  </si>
  <si>
    <t>TOTAL INGRESOS DE CAPITAL</t>
  </si>
  <si>
    <t>TOTAL PRESUPUESTO DE INGRESOS</t>
  </si>
  <si>
    <t>TOTAL GASTOS FINANCIEROS</t>
  </si>
  <si>
    <t>TOTAL GASTOS NO FINANCIEROS</t>
  </si>
  <si>
    <r>
      <t xml:space="preserve"> </t>
    </r>
    <r>
      <rPr>
        <sz val="10"/>
        <color indexed="63"/>
        <rFont val="Century Gothic"/>
        <family val="2"/>
      </rPr>
      <t xml:space="preserve">43/44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</si>
  <si>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170 </t>
    </r>
    <r>
      <rPr>
        <sz val="10"/>
        <rFont val="Century Gothic"/>
        <family val="2"/>
      </rPr>
      <t xml:space="preserve"> </t>
    </r>
  </si>
  <si>
    <t xml:space="preserve"> Museos y Artes Plásticas.  </t>
  </si>
  <si>
    <t xml:space="preserve"> Promoción cultural.  </t>
  </si>
  <si>
    <t xml:space="preserve"> Artes escénicas.  </t>
  </si>
  <si>
    <t xml:space="preserve"> Arqueología y protección del Patrimonio Histórico-Artístico.  </t>
  </si>
  <si>
    <t xml:space="preserve"> Ocio y tiempo libre  </t>
  </si>
  <si>
    <t xml:space="preserve"> Fiestas populares y festejos. </t>
  </si>
  <si>
    <t xml:space="preserve"> Deporte.  </t>
  </si>
  <si>
    <t xml:space="preserve"> Infraestructuras del transporte. </t>
  </si>
  <si>
    <t xml:space="preserve"> Infraestructuras.  </t>
  </si>
  <si>
    <t xml:space="preserve"> Administración General de Infraestructuras.  </t>
  </si>
  <si>
    <t xml:space="preserve"> Recursos Hidráulicos.  </t>
  </si>
  <si>
    <t xml:space="preserve"> Carreteras .  </t>
  </si>
  <si>
    <t xml:space="preserve"> 454  </t>
  </si>
  <si>
    <t xml:space="preserve"> Caminos vecinales. </t>
  </si>
  <si>
    <t xml:space="preserve"> 459  </t>
  </si>
  <si>
    <t xml:space="preserve"> Otras infraestructuras.  </t>
  </si>
  <si>
    <t xml:space="preserve"> Investigación, desarrollo e innovación.  </t>
  </si>
  <si>
    <r>
      <t xml:space="preserve"> </t>
    </r>
    <r>
      <rPr>
        <sz val="10"/>
        <color indexed="63"/>
        <rFont val="Century Gothic"/>
        <family val="2"/>
      </rPr>
      <t xml:space="preserve">171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</si>
  <si>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172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</si>
  <si>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</si>
  <si>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179 </t>
    </r>
    <r>
      <rPr>
        <sz val="10"/>
        <rFont val="Century Gothic"/>
        <family val="2"/>
      </rPr>
      <t xml:space="preserve"> </t>
    </r>
  </si>
  <si>
    <t xml:space="preserve"> 81  </t>
  </si>
  <si>
    <t xml:space="preserve"> 810  </t>
  </si>
  <si>
    <t xml:space="preserve"> 811  </t>
  </si>
  <si>
    <t xml:space="preserve"> 82  </t>
  </si>
  <si>
    <t xml:space="preserve"> 820  </t>
  </si>
  <si>
    <t xml:space="preserve"> De Diputaciones, Consejos o Cabildos.  Concertación. Infraestructuras, Obras y Suministros.</t>
  </si>
  <si>
    <t xml:space="preserve"> 761.01  </t>
  </si>
  <si>
    <t xml:space="preserve"> 761.02  </t>
  </si>
  <si>
    <t xml:space="preserve"> Transferencias a Comunidades Autónomas                                       </t>
  </si>
  <si>
    <t xml:space="preserve"> Transferencias a Entidades locales territoriales                                    </t>
  </si>
  <si>
    <t xml:space="preserve"> Transferencias a otras Entidades locales                                          </t>
  </si>
  <si>
    <t xml:space="preserve"> Transferencias a la Administración General del Estado                              </t>
  </si>
  <si>
    <t xml:space="preserve"> Deuda Pública                                                               </t>
  </si>
  <si>
    <t>Concertación. Otras Prestaciones de Servicios.</t>
  </si>
  <si>
    <t>CIRCUITO DEPORTIVO BALONCESTO 3X3</t>
  </si>
  <si>
    <t>CIRCUITO DEPORTIVO AJEDREZ</t>
  </si>
  <si>
    <t xml:space="preserve"> Canon de depuración de agua Junta de Andalucía</t>
  </si>
  <si>
    <t>461.05</t>
  </si>
  <si>
    <t>Concertación Fondos incondicionados de Diputación Provincial</t>
  </si>
  <si>
    <t>45</t>
  </si>
  <si>
    <t>450.00</t>
  </si>
  <si>
    <t>A Junta de Andalucía (Canon Depuración de Aguas)</t>
  </si>
  <si>
    <t>Estudios y Trabajos Técnicos Externos</t>
  </si>
  <si>
    <t>619.10</t>
  </si>
  <si>
    <t>619.12</t>
  </si>
  <si>
    <t>619.13</t>
  </si>
  <si>
    <t xml:space="preserve">632.02 </t>
  </si>
  <si>
    <t>304.00</t>
  </si>
  <si>
    <t>461.06</t>
  </si>
  <si>
    <t>Otras transferencias corrientes de Diputación Provincial</t>
  </si>
  <si>
    <t>Concertación. Otras aportaciones</t>
  </si>
  <si>
    <t xml:space="preserve"> 130.00</t>
  </si>
  <si>
    <t>CÁLCULO DE LA CAPACIDAD FINANCIERA:</t>
  </si>
  <si>
    <t>Capítulos I-VII de ingresos &gt;= Capítulo I-VII de gastos Superávit (+) / Déficit (-) no financiero</t>
  </si>
  <si>
    <t>Capítulos I-VII de ingresos = Capítulo I-IX de gastos Superávit (+) / Déficit (-) no financiero</t>
  </si>
  <si>
    <t>DIFERENCIAS PRINCIPALES PRESUPUESTO DE INGRESOS 2013-2014</t>
  </si>
  <si>
    <t>DIFERENCIAS PRINCIPALES PRESUPUESTO DE GASTOS 2013-2014</t>
  </si>
  <si>
    <t>DEPORTES</t>
  </si>
  <si>
    <t>FONDOS INCONDICIONADOS</t>
  </si>
  <si>
    <t>Concertación (Deportes)</t>
  </si>
  <si>
    <t>TOTAL ACTUACIÓN</t>
  </si>
  <si>
    <t>IMPORTE DIPUTACIÓN</t>
  </si>
  <si>
    <t>APORTACIÓN MUNICIPAL</t>
  </si>
  <si>
    <t>VALORACIÓN ASISTENCIA TÉCNICA</t>
  </si>
  <si>
    <t>OTRAS ACTIVIDADES Y SERVICIOS DE COMPETENCIA MUNICIPAL</t>
  </si>
  <si>
    <t>ASISTENCIAS TÉCNICAS</t>
  </si>
  <si>
    <t>TOTAL PLAN</t>
  </si>
  <si>
    <t>ACTUACIÓN</t>
  </si>
  <si>
    <t>FORMA EJECUCIÓN</t>
  </si>
  <si>
    <t>CÓDIGO PROGRAMA</t>
  </si>
  <si>
    <t>PROGRAMA</t>
  </si>
  <si>
    <t>REPOSICION DE PROTECCIONES EN CALLE CARRIL DE LA CONSTIUCION 2ª FASE</t>
  </si>
  <si>
    <t>Cesión por Admón (transf. de crédito)</t>
  </si>
  <si>
    <t>1.21.01.11/C</t>
  </si>
  <si>
    <t>PROGRAMA DE OBRAS DE URBANIZACIÓN</t>
  </si>
  <si>
    <t>EQUIPAMIENTO EDIFICIOS MUNICIPALES</t>
  </si>
  <si>
    <t>Transferencia de crédito</t>
  </si>
  <si>
    <t>1.21.02.33/C</t>
  </si>
  <si>
    <t>PROGRAMA DE SUMINISTROS PARA EDIFICACIONES</t>
  </si>
  <si>
    <t>EQUIPAMIENTO MOBILIARIO URBANO</t>
  </si>
  <si>
    <t>1.34.02.15/C</t>
  </si>
  <si>
    <t>PROGRAMA DE SUMINISTROS MOBILIARIO URBANO</t>
  </si>
  <si>
    <t>SUMINISTRO RED DE AGUA: CONTADORES Y EQUIPO DE DESATOROS</t>
  </si>
  <si>
    <t>1.38.02.11/C</t>
  </si>
  <si>
    <t>PROGRAMA DE SUMINISTROS CICLO INTEGRAL DEL AGUA</t>
  </si>
  <si>
    <t>OBRAS DE ALUMBRADO: AHORRO Y EFICIENCIA ENERGÉTICA</t>
  </si>
  <si>
    <t>Cesión para contrata (transf. de crédito)</t>
  </si>
  <si>
    <t>1.22.01.12/C</t>
  </si>
  <si>
    <t>EJECUCIÓN PLANES DE OPTIMIZACIÓN ENERGÉTICA</t>
  </si>
  <si>
    <t>EQUIPAMIENTO ALUMBRADO PÚBLICO</t>
  </si>
  <si>
    <t>EJECUCIÓ PLANES DE OPTIMIZACIÓN ENERGÉTICA</t>
  </si>
  <si>
    <t>RECOGIDA DE PLUVIALES, PAVIMENTACIÓN Y SERVICIOS DE CALLE POLIDEPORTIVO A CALLE FUENTE BLANCA</t>
  </si>
  <si>
    <t xml:space="preserve">Código </t>
  </si>
  <si>
    <t xml:space="preserve">ACTUACIÓN </t>
  </si>
  <si>
    <t>APORTACIÓN DIPUTACIÓN</t>
  </si>
  <si>
    <t>2.11.FI.01/C</t>
  </si>
  <si>
    <t>FERIA ALMÁCHAR, FIESTAS PATRONALES, ETC.</t>
  </si>
  <si>
    <t>COORDINACIÓN ACTIVIDADES ESCUELAS DEPORTIVAS FÚTBOL</t>
  </si>
  <si>
    <t>Contratación por Diputación</t>
  </si>
  <si>
    <t>2.36.DE.32/C</t>
  </si>
  <si>
    <t>PROGRAMA ACTIVIDADES DEPORTIVAS</t>
  </si>
  <si>
    <t>ARBITRAJE LIGA DE FÚTBOL</t>
  </si>
  <si>
    <t>LICENCIAS DE FÚTBOL (58)</t>
  </si>
  <si>
    <t>ESTUDIOS DE SALUD / RECONOCIMIENTOS MÉDICOS (65)</t>
  </si>
  <si>
    <t>COORDINACIÓN Y GESTIÓN DE ACTIVIDADES: ENCUENTROS DE ADULTOS Y/O MAYORES EN EL DEPORTE</t>
  </si>
  <si>
    <t>COORDINACIÓN Y GESTIÓN DE ACTIVIDADES: CAMPAÑA DE NATACIÓN</t>
  </si>
  <si>
    <t>MANTENIMIENTO DE CAMPOS DE CÉSPED ARTIFICIAL</t>
  </si>
  <si>
    <t>2.36.DE.23/C</t>
  </si>
  <si>
    <t>APOYO A ACTIVIDADES DEPORTIVAS MUNICIPALES</t>
  </si>
  <si>
    <t>ACTIVIDADES DEPORTIVAS EN EL MUNICIPIO, MATERIAL DEPORTIVO Y/O TRANSPORTE</t>
  </si>
  <si>
    <t>APOYO AL TÉCNICO DEPORTIVO</t>
  </si>
  <si>
    <t>2.36.DE.03/C</t>
  </si>
  <si>
    <t xml:space="preserve"> De otras Entidades que agrupen Municipios.  (NORORMA)</t>
  </si>
  <si>
    <t>AYUNTAMIENTO DE VILLANUEVA DEL TRABUCO</t>
  </si>
  <si>
    <t>450.06</t>
  </si>
  <si>
    <t xml:space="preserve">Transferencia Comunidad Autonoma Hogar jubilado </t>
  </si>
  <si>
    <t>Arrendamiento de equipos de oficinas)</t>
  </si>
  <si>
    <t>Arrendamiento de locales</t>
  </si>
  <si>
    <t>Material de oficina De Ordinario No Inventariable de Administración General</t>
  </si>
  <si>
    <t>220.02</t>
  </si>
  <si>
    <t>Material biblioteca</t>
  </si>
  <si>
    <t>221.03</t>
  </si>
  <si>
    <t>Gastos diversos servicios sociales</t>
  </si>
  <si>
    <t>Guarderia</t>
  </si>
  <si>
    <t>incluye concertación y restantes gastos corrientes en deportes</t>
  </si>
  <si>
    <t>gastos diversos juventud</t>
  </si>
  <si>
    <t>atenciones protocolareas y representativas</t>
  </si>
  <si>
    <t>publicidad</t>
  </si>
  <si>
    <t xml:space="preserve"> Alumbrado público.  </t>
  </si>
  <si>
    <t xml:space="preserve"> 169  </t>
  </si>
  <si>
    <t xml:space="preserve"> Otros servicios de bienestar comunitario. </t>
  </si>
  <si>
    <t xml:space="preserve"> Medio ambiente.  </t>
  </si>
  <si>
    <t xml:space="preserve"> Administración general del medio ambiente.  </t>
  </si>
  <si>
    <t xml:space="preserve"> Parques y jardines.  </t>
  </si>
  <si>
    <t xml:space="preserve"> 172  </t>
  </si>
  <si>
    <t xml:space="preserve"> Protección y mejora del medio ambiente.  </t>
  </si>
  <si>
    <t xml:space="preserve"> ACTUACIONES DE PROTECCIÓN Y PROMOCIÓN SOCIAL. </t>
  </si>
  <si>
    <t xml:space="preserve"> Pensiones.  </t>
  </si>
  <si>
    <t xml:space="preserve"> 211  </t>
  </si>
  <si>
    <t xml:space="preserve"> Otras prestaciones económicas a favor de empleados.  </t>
  </si>
  <si>
    <t xml:space="preserve"> Servicios Sociales y promoción social.  </t>
  </si>
  <si>
    <t xml:space="preserve"> Administración General de servicios sociales.  </t>
  </si>
  <si>
    <t xml:space="preserve"> 232  </t>
  </si>
  <si>
    <t xml:space="preserve"> Promoción social.  </t>
  </si>
  <si>
    <t xml:space="preserve"> Asistencia a personas dependientes.  </t>
  </si>
  <si>
    <t xml:space="preserve"> Fomento del Empleo.  </t>
  </si>
  <si>
    <t xml:space="preserve"> 241  </t>
  </si>
  <si>
    <t xml:space="preserve"> PRODUCCIÓN DE BIENES PÚBLICOS DE CARÁCTER PREFERENTE. </t>
  </si>
  <si>
    <t xml:space="preserve"> Sanidad.  </t>
  </si>
  <si>
    <t xml:space="preserve"> Hospitales, servicios asistenciales y centros de salud.  </t>
  </si>
  <si>
    <t xml:space="preserve"> Acciones públicas relativas a la salud. </t>
  </si>
  <si>
    <t xml:space="preserve"> Educación.  </t>
  </si>
  <si>
    <t xml:space="preserve"> Administración general de educación.  </t>
  </si>
  <si>
    <t xml:space="preserve"> Servicios complementarios de educación. </t>
  </si>
  <si>
    <t xml:space="preserve"> Cultura.  </t>
  </si>
  <si>
    <t xml:space="preserve"> Administración General de Cultura.  </t>
  </si>
  <si>
    <t xml:space="preserve"> Bibliotecas y Archivos.  </t>
  </si>
  <si>
    <r>
      <t xml:space="preserve"> </t>
    </r>
    <r>
      <rPr>
        <sz val="10"/>
        <color indexed="63"/>
        <rFont val="Century Gothic"/>
        <family val="2"/>
      </rPr>
      <t xml:space="preserve">454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</si>
  <si>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459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</si>
  <si>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46 </t>
    </r>
    <r>
      <rPr>
        <sz val="7"/>
        <color indexed="63"/>
        <rFont val="Century Gothic"/>
        <family val="2"/>
      </rPr>
      <t xml:space="preserve">Código presupuestario según la presente Orden Ministerial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</si>
  <si>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</si>
  <si>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462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</si>
  <si>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541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</si>
  <si>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463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</si>
  <si>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49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</si>
  <si>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44/45/52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</si>
  <si>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491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</si>
  <si>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521/451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</si>
  <si>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492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</si>
  <si>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52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</si>
  <si>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493 </t>
    </r>
    <r>
      <rPr>
        <sz val="10"/>
        <rFont val="Century Gothic"/>
        <family val="2"/>
      </rPr>
      <t xml:space="preserve"> </t>
    </r>
  </si>
  <si>
    <t>205</t>
  </si>
  <si>
    <t>21</t>
  </si>
  <si>
    <t>321.00</t>
  </si>
  <si>
    <t>329.01</t>
  </si>
  <si>
    <t xml:space="preserve"> Otras tasas por la realización de actividades de competencia local.  (Licencias de apertura)</t>
  </si>
  <si>
    <t>332.00</t>
  </si>
  <si>
    <t xml:space="preserve"> Promoción y fomento del deporte.  </t>
  </si>
  <si>
    <t xml:space="preserve"> Instalaciones deportivas.  </t>
  </si>
  <si>
    <t xml:space="preserve"> ACTUACIONES DE CARÁCTER ECONÓMICO.  </t>
  </si>
  <si>
    <t xml:space="preserve"> Agricultura, Ganadería y Pesca.  </t>
  </si>
  <si>
    <t xml:space="preserve"> 410  </t>
  </si>
  <si>
    <t xml:space="preserve"> Administración General de Agricultura, Ganadería y Pesca.  </t>
  </si>
  <si>
    <t xml:space="preserve"> 412  </t>
  </si>
  <si>
    <t xml:space="preserve"> Mejora de las estructuras agropecuarias y de los sistemas productivos.  </t>
  </si>
  <si>
    <t xml:space="preserve"> 414  </t>
  </si>
  <si>
    <t xml:space="preserve"> Desarrollo rural.  </t>
  </si>
  <si>
    <t xml:space="preserve"> 415  </t>
  </si>
  <si>
    <t xml:space="preserve"> Transferencias a otras Administraciones Públicas.  </t>
  </si>
  <si>
    <t xml:space="preserve"> Transferencias a Comunidades Autónomas.  </t>
  </si>
  <si>
    <t xml:space="preserve"> 942  </t>
  </si>
  <si>
    <t xml:space="preserve"> Transferencias a Entidades Locales territoriales.  </t>
  </si>
  <si>
    <t xml:space="preserve"> 943  </t>
  </si>
  <si>
    <t xml:space="preserve"> Transferencias a otras Entidades Locales.  </t>
  </si>
  <si>
    <t xml:space="preserve"> 944  </t>
  </si>
  <si>
    <t xml:space="preserve"> Transferencias a la Administración General del Estado.  </t>
  </si>
  <si>
    <t xml:space="preserve"> 0  </t>
  </si>
  <si>
    <t xml:space="preserve"> DEUDA PÚBLICA. </t>
  </si>
  <si>
    <t xml:space="preserve"> 01  </t>
  </si>
  <si>
    <t xml:space="preserve"> Deuda Pública.  </t>
  </si>
  <si>
    <t>312.00</t>
  </si>
  <si>
    <t xml:space="preserve"> 226.03  </t>
  </si>
  <si>
    <t xml:space="preserve"> Publicación en Diarios Oficiales.  </t>
  </si>
  <si>
    <t xml:space="preserve"> 226.04  </t>
  </si>
  <si>
    <t>De Productos de Limpieza y Aseo para servicios generales</t>
  </si>
  <si>
    <t xml:space="preserve"> Limpieza viaria                                                               </t>
  </si>
  <si>
    <t xml:space="preserve"> Cementerio y servicios funerarios                                               </t>
  </si>
  <si>
    <t xml:space="preserve"> Alumbrado público                                                           </t>
  </si>
  <si>
    <t xml:space="preserve"> Otros servicios de bienestar comunitario                                         </t>
  </si>
  <si>
    <t xml:space="preserve"> Medio Ambiente                                                             </t>
  </si>
  <si>
    <t xml:space="preserve"> Administración General del Medio Ambiente                                     </t>
  </si>
  <si>
    <t xml:space="preserve"> Órganos de gobierno                                                        Órganos de gobierno                                                         </t>
  </si>
  <si>
    <t xml:space="preserve"> Servicios de carácter general                                                   </t>
  </si>
  <si>
    <t xml:space="preserve"> Administración general                                                       </t>
  </si>
  <si>
    <t xml:space="preserve"> Coordinación y organización institucional de las Entidades locales                    </t>
  </si>
  <si>
    <t xml:space="preserve"> Información básica y estadística                                                </t>
  </si>
  <si>
    <t xml:space="preserve"> Participación ciudadana                                                       </t>
  </si>
  <si>
    <t xml:space="preserve"> Atención a los ciudadanos                                                     </t>
  </si>
  <si>
    <t xml:space="preserve"> Comunicaciones internas                                                      </t>
  </si>
  <si>
    <t xml:space="preserve"> Imprevistos y funciones no clasificadas                                          </t>
  </si>
  <si>
    <t>549.00</t>
  </si>
  <si>
    <t xml:space="preserve"> Amortización de Deuda Pública en euros a corto plazo.  </t>
  </si>
  <si>
    <t xml:space="preserve"> Amortización de Deuda Pública en euros a largo plazo.  </t>
  </si>
  <si>
    <t xml:space="preserve"> Amortización de préstamos y de operaciones en euros.  </t>
  </si>
  <si>
    <t xml:space="preserve"> Amortización de préstamos a corto plazo de entes del sector público.  </t>
  </si>
  <si>
    <t xml:space="preserve"> Amortización de préstamos a largo plazo de entes del sector público.  </t>
  </si>
  <si>
    <t xml:space="preserve"> Amortización de préstamos a corto plazo de entes de fuera del sector Público.  </t>
  </si>
  <si>
    <t xml:space="preserve"> Amortización de préstamos a largo plazo de entes de fuera del sector público.  </t>
  </si>
  <si>
    <t xml:space="preserve"> 450.09</t>
  </si>
  <si>
    <t xml:space="preserve"> 450.20</t>
  </si>
  <si>
    <t>Concertación (Cultura y Educación)</t>
  </si>
  <si>
    <t>Concertación (Fiestas y Turismo)</t>
  </si>
  <si>
    <t>520.00</t>
  </si>
  <si>
    <t>Intereses generados en bancos</t>
  </si>
  <si>
    <t xml:space="preserve"> 391.00  </t>
  </si>
  <si>
    <t xml:space="preserve"> Multas por infracciones urbanísticas.  </t>
  </si>
  <si>
    <t xml:space="preserve"> 391.20  </t>
  </si>
  <si>
    <t xml:space="preserve"> Multas por infracciones de la Ordenanza de circulación.  </t>
  </si>
  <si>
    <t xml:space="preserve"> 391.90  </t>
  </si>
  <si>
    <t xml:space="preserve"> Otras multas y sanciones.  </t>
  </si>
  <si>
    <t xml:space="preserve"> 392  </t>
  </si>
  <si>
    <t xml:space="preserve"> 392.11  </t>
  </si>
  <si>
    <t xml:space="preserve"> Recargo de apremio.  </t>
  </si>
  <si>
    <t xml:space="preserve"> Intereses de demora.  </t>
  </si>
  <si>
    <t xml:space="preserve"> Administración financiera y tributaria                                            </t>
  </si>
  <si>
    <t xml:space="preserve"> Política económica y fiscal                                                     </t>
  </si>
  <si>
    <t xml:space="preserve"> Gestión del sistema tributario                                                  </t>
  </si>
  <si>
    <t>131.00</t>
  </si>
  <si>
    <t xml:space="preserve"> 422  </t>
  </si>
  <si>
    <r>
      <t xml:space="preserve"> </t>
    </r>
    <r>
      <rPr>
        <sz val="10"/>
        <color indexed="63"/>
        <rFont val="Century Gothic"/>
        <family val="2"/>
      </rPr>
      <t xml:space="preserve">42_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</si>
  <si>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321 </t>
    </r>
    <r>
      <rPr>
        <sz val="10"/>
        <rFont val="Century Gothic"/>
        <family val="2"/>
      </rPr>
      <t xml:space="preserve"> </t>
    </r>
  </si>
  <si>
    <t xml:space="preserve"> Tasas por la prestación de servicios públicos de carácter social y preferente.  </t>
  </si>
  <si>
    <t xml:space="preserve"> 310  </t>
  </si>
  <si>
    <t xml:space="preserve"> 311  </t>
  </si>
  <si>
    <t xml:space="preserve"> 312  </t>
  </si>
  <si>
    <t xml:space="preserve"> 313  </t>
  </si>
  <si>
    <t xml:space="preserve"> 319  </t>
  </si>
  <si>
    <t xml:space="preserve"> 32  </t>
  </si>
  <si>
    <t xml:space="preserve"> Tasas por la realización de actividades de competencia local.  </t>
  </si>
  <si>
    <t xml:space="preserve"> 320  </t>
  </si>
  <si>
    <t xml:space="preserve"> 321  </t>
  </si>
  <si>
    <t xml:space="preserve"> Licencias urbanísticas.  </t>
  </si>
  <si>
    <t xml:space="preserve"> 322  </t>
  </si>
  <si>
    <t xml:space="preserve"> 323  </t>
  </si>
  <si>
    <t xml:space="preserve"> 324  </t>
  </si>
  <si>
    <t xml:space="preserve"> 329  </t>
  </si>
  <si>
    <t xml:space="preserve"> 33  </t>
  </si>
  <si>
    <t xml:space="preserve"> 330  </t>
  </si>
  <si>
    <t xml:space="preserve"> 331  </t>
  </si>
  <si>
    <t xml:space="preserve"> </t>
  </si>
  <si>
    <t>Tabla de equivalencias de la clasificación por programas recogida en esta Orden ministerial en relación con la clasificación</t>
  </si>
  <si>
    <t>funcional aprobada por la Orden del Ministerio de Economía y Hacienda de 20 de septiembre de 1989</t>
  </si>
  <si>
    <t>Importe</t>
  </si>
  <si>
    <r>
      <t xml:space="preserve"> </t>
    </r>
    <r>
      <rPr>
        <sz val="10"/>
        <color indexed="63"/>
        <rFont val="Century Gothic"/>
        <family val="2"/>
      </rPr>
      <t xml:space="preserve">451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</si>
  <si>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332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</si>
  <si>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333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</si>
  <si>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334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</si>
  <si>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335 </t>
    </r>
    <r>
      <rPr>
        <sz val="10"/>
        <rFont val="Century Gothic"/>
        <family val="2"/>
      </rPr>
      <t xml:space="preserve"> </t>
    </r>
  </si>
  <si>
    <r>
      <t xml:space="preserve"> </t>
    </r>
    <r>
      <rPr>
        <sz val="10"/>
        <color indexed="63"/>
        <rFont val="Century Gothic"/>
        <family val="2"/>
      </rPr>
      <t xml:space="preserve">336 </t>
    </r>
    <r>
      <rPr>
        <sz val="10"/>
        <rFont val="Century Gothic"/>
        <family val="2"/>
      </rPr>
      <t xml:space="preserve"> </t>
    </r>
  </si>
  <si>
    <t xml:space="preserve"> Jurídicos, contenciosos.  </t>
  </si>
  <si>
    <t xml:space="preserve"> 226.06  </t>
  </si>
  <si>
    <t xml:space="preserve"> Reuniones, conferencias y cursos.  </t>
  </si>
  <si>
    <t xml:space="preserve"> 226.07  </t>
  </si>
  <si>
    <t xml:space="preserve"> Oposiciones y pruebas selectivas.  </t>
  </si>
  <si>
    <t xml:space="preserve"> 226.09  </t>
  </si>
  <si>
    <t xml:space="preserve"> Actividades culturales y deportivas.  </t>
  </si>
  <si>
    <t xml:space="preserve"> 226.99  </t>
  </si>
  <si>
    <t xml:space="preserve"> Otros gastos diversos.  </t>
  </si>
  <si>
    <t xml:space="preserve"> 227  </t>
  </si>
  <si>
    <r>
      <t xml:space="preserve"> </t>
    </r>
    <r>
      <rPr>
        <sz val="7"/>
        <color indexed="63"/>
        <rFont val="Century Gothic"/>
        <family val="2"/>
      </rPr>
      <t xml:space="preserve">Código presupuestario según la presente Orden Ministerial </t>
    </r>
    <r>
      <rPr>
        <sz val="10"/>
        <color indexed="63"/>
        <rFont val="Century Gothic"/>
        <family val="2"/>
      </rPr>
      <t xml:space="preserve">1 </t>
    </r>
    <r>
      <rPr>
        <sz val="10"/>
        <rFont val="Century Gothic"/>
        <family val="2"/>
      </rPr>
      <t xml:space="preserve"> </t>
    </r>
  </si>
  <si>
    <t xml:space="preserve">De terrenos y bienes naturales                                                        </t>
  </si>
  <si>
    <t>De Edificios y Otras Construcciones</t>
  </si>
  <si>
    <t>De Maquinaria, Instalaciones y Utillaje</t>
  </si>
  <si>
    <t>De Mobliliario y Enseres</t>
  </si>
  <si>
    <t>De Infraestructura y Bienes Naturales</t>
  </si>
  <si>
    <t>De Material de Transporte</t>
  </si>
  <si>
    <t xml:space="preserve"> Tributos de las Entidades locales.  </t>
  </si>
  <si>
    <t xml:space="preserve"> 226  </t>
  </si>
  <si>
    <t xml:space="preserve"> Gastos diversos.  </t>
  </si>
  <si>
    <t xml:space="preserve"> 226.01  </t>
  </si>
  <si>
    <t xml:space="preserve"> 831  </t>
  </si>
  <si>
    <t xml:space="preserve"> Amortización de préstamos en moneda distinta del euro.  </t>
  </si>
  <si>
    <t xml:space="preserve"> Indemnizaciones al personal laboral por jubilaciones anticipadas.  </t>
  </si>
  <si>
    <t xml:space="preserve"> 161.05  </t>
  </si>
  <si>
    <t xml:space="preserve"> Pensiones a cargo de la Entidad local.  </t>
  </si>
  <si>
    <t xml:space="preserve"> 161.07  </t>
  </si>
  <si>
    <t xml:space="preserve"> Asistencia médico-farmacéutica a pensionistas.  </t>
  </si>
  <si>
    <t xml:space="preserve"> 162  </t>
  </si>
  <si>
    <t xml:space="preserve"> Gastos sociales del personal.  </t>
  </si>
  <si>
    <t xml:space="preserve"> 162.00  </t>
  </si>
  <si>
    <t xml:space="preserve"> Formación y perfeccionamiento del personal.  </t>
  </si>
  <si>
    <t xml:space="preserve"> 162.01  </t>
  </si>
  <si>
    <t xml:space="preserve"> Economatos y comedores.  </t>
  </si>
  <si>
    <t xml:space="preserve"> 162.02  </t>
  </si>
  <si>
    <t xml:space="preserve"> Transporte de personal.  </t>
  </si>
  <si>
    <t xml:space="preserve"> 162.04  </t>
  </si>
  <si>
    <t xml:space="preserve"> Acción social.  </t>
  </si>
  <si>
    <t xml:space="preserve"> 162.05  </t>
  </si>
  <si>
    <t xml:space="preserve"> Seguros.  </t>
  </si>
  <si>
    <t xml:space="preserve"> 162.09  </t>
  </si>
  <si>
    <t xml:space="preserve"> Otros gastos sociales.  </t>
  </si>
  <si>
    <t xml:space="preserve"> 164  </t>
  </si>
  <si>
    <t xml:space="preserve"> Trabajos realizados por otras empresas y profesionales.  </t>
  </si>
  <si>
    <t xml:space="preserve"> 227.00  </t>
  </si>
  <si>
    <t xml:space="preserve"> Limpieza y aseo.  </t>
  </si>
  <si>
    <t xml:space="preserve"> 227.01  </t>
  </si>
  <si>
    <t xml:space="preserve"> Seguridad.  </t>
  </si>
  <si>
    <t xml:space="preserve"> Parques y jardines                                                            </t>
  </si>
  <si>
    <t xml:space="preserve"> Protección y mejora del medio ambiente                                         </t>
  </si>
  <si>
    <t xml:space="preserve"> Otras actuaciones relacionadas con el medio ambiente                             </t>
  </si>
  <si>
    <t xml:space="preserve"> Pensiones                                                                   </t>
  </si>
  <si>
    <t xml:space="preserve"> Otras prestaciones económicas a favor de empleados                              </t>
  </si>
  <si>
    <t xml:space="preserve"> Servicios Sociales y promoción social                                            </t>
  </si>
  <si>
    <t xml:space="preserve"> Administración General de servicios sociales                                     </t>
  </si>
  <si>
    <t xml:space="preserve"> Acción social                                                                </t>
  </si>
  <si>
    <t xml:space="preserve"> Promoción social                                                             </t>
  </si>
  <si>
    <t xml:space="preserve"> Asistencia a personas dependientes                                             </t>
  </si>
  <si>
    <t xml:space="preserve"> Fomento del Empleo                                                          </t>
  </si>
  <si>
    <t xml:space="preserve"> Sanidad                                                                     </t>
  </si>
  <si>
    <t xml:space="preserve"> Hospitales, servicios asistenciales y centros de salud                               </t>
  </si>
  <si>
    <t xml:space="preserve"> Adquisición de obligaciones y bonos fuera del sector público a corto plazo. Desarrollo por sectores.   </t>
  </si>
  <si>
    <t xml:space="preserve"> Adquisición de obligaciones y bonos fuera del sector público a largo plazo. Desarrollo por sectores.   </t>
  </si>
  <si>
    <t xml:space="preserve"> Productos alimenticios.  </t>
  </si>
  <si>
    <t xml:space="preserve"> 221.06  </t>
  </si>
  <si>
    <t xml:space="preserve"> Productos farmacéuticos y material sanitario.  </t>
  </si>
  <si>
    <t xml:space="preserve"> 221.10  </t>
  </si>
  <si>
    <t xml:space="preserve"> Productos de limpieza y aseo.  </t>
  </si>
  <si>
    <t xml:space="preserve"> 221.11  </t>
  </si>
  <si>
    <t xml:space="preserve"> Suministros de repuestos de maquinaria, utillaje y elementos de transporte.  </t>
  </si>
  <si>
    <t xml:space="preserve"> 221.12  </t>
  </si>
  <si>
    <t xml:space="preserve"> Suministros de material electrónico, eléctrico y de telecomunicaciones.  </t>
  </si>
  <si>
    <t xml:space="preserve"> 221.13  </t>
  </si>
  <si>
    <t xml:space="preserve"> Manutención de animales.  </t>
  </si>
  <si>
    <t xml:space="preserve"> 221.99  </t>
  </si>
  <si>
    <t xml:space="preserve"> Otros suministros.  </t>
  </si>
  <si>
    <t xml:space="preserve"> 222  </t>
  </si>
  <si>
    <t xml:space="preserve"> Comunicaciones.  </t>
  </si>
  <si>
    <t xml:space="preserve"> 222.00  </t>
  </si>
  <si>
    <t xml:space="preserve"> Servicios de Telecomunicaciones.  </t>
  </si>
  <si>
    <t xml:space="preserve"> 222.01  </t>
  </si>
  <si>
    <t xml:space="preserve"> Postales.  </t>
  </si>
  <si>
    <t xml:space="preserve"> 222.02  </t>
  </si>
  <si>
    <t xml:space="preserve"> Telegráficas.  </t>
  </si>
  <si>
    <t xml:space="preserve"> 222.03  </t>
  </si>
  <si>
    <t xml:space="preserve"> Informáticas.  </t>
  </si>
  <si>
    <t xml:space="preserve"> 222.99  </t>
  </si>
  <si>
    <t xml:space="preserve"> Otros gastos en comunicaciones.  </t>
  </si>
  <si>
    <t xml:space="preserve"> 223  </t>
  </si>
  <si>
    <t xml:space="preserve"> Transportes.  </t>
  </si>
  <si>
    <t xml:space="preserve"> 224  </t>
  </si>
  <si>
    <t xml:space="preserve"> Primas de seguros.  </t>
  </si>
  <si>
    <t xml:space="preserve"> 225  </t>
  </si>
  <si>
    <t xml:space="preserve"> Tributos.  </t>
  </si>
  <si>
    <t xml:space="preserve"> 225.00  </t>
  </si>
  <si>
    <t xml:space="preserve"> Tributos estatales.  </t>
  </si>
  <si>
    <t xml:space="preserve"> 225.01  </t>
  </si>
  <si>
    <t xml:space="preserve"> Tributos de las Comunidades Autónomas.  </t>
  </si>
  <si>
    <t xml:space="preserve"> 225.02  </t>
  </si>
  <si>
    <t xml:space="preserve">470.01 </t>
  </si>
  <si>
    <t>A SGAE por derechos de autor</t>
  </si>
  <si>
    <t xml:space="preserve"> 170  </t>
  </si>
  <si>
    <t xml:space="preserve"> 171  </t>
  </si>
  <si>
    <t xml:space="preserve"> 179  </t>
  </si>
  <si>
    <t xml:space="preserve"> 450.30  </t>
  </si>
  <si>
    <t>450.02</t>
  </si>
  <si>
    <t>Transferencias Junta de Andalucia plazas concertadas residencia de mayores</t>
  </si>
  <si>
    <t>Plan de alimentos municipal</t>
  </si>
  <si>
    <t xml:space="preserve">incluye concertación y restantes gastos corrientes en cultura </t>
  </si>
  <si>
    <t>226.02</t>
  </si>
  <si>
    <t>gastos residencia de mayores</t>
  </si>
  <si>
    <t>130.02</t>
  </si>
  <si>
    <t>Mantenimiento y conservación de infraestructuras(via publica)</t>
  </si>
  <si>
    <t>Mantenimiento y conservación de infraestructuras(otras infraestructura)</t>
  </si>
  <si>
    <t>210.00</t>
  </si>
  <si>
    <t xml:space="preserve">Mantenimiento  alcantarillado </t>
  </si>
  <si>
    <t xml:space="preserve">Mantenimiento  red de agua  </t>
  </si>
  <si>
    <t>212.00</t>
  </si>
  <si>
    <t>De edificios y otras Construcciones municipales (servicios generales)</t>
  </si>
  <si>
    <t>De Edificios y Otras Construcciones municipales(casa de la cultura</t>
  </si>
  <si>
    <t>de edificios y otras instalaciones  seguridad ciudadana</t>
  </si>
  <si>
    <t>de edificios y otras construcciones instalaciones deportivas</t>
  </si>
  <si>
    <t>de edificios y otrs costrucciones medio ambiente</t>
  </si>
  <si>
    <t>213.00</t>
  </si>
  <si>
    <t xml:space="preserve">Conservacion de Maquinaria, Instalaciones y Utillaje generica </t>
  </si>
  <si>
    <t xml:space="preserve">Conservacion de Maquinaria, Instalaciones y Utillaje servicio de limpieza viaria </t>
  </si>
  <si>
    <t xml:space="preserve">Conservacion de Maquinaria, Instalaciones y Utillaje servicio de agua </t>
  </si>
  <si>
    <t xml:space="preserve"> Conservacion /Reparaciones de vehículos generica </t>
  </si>
  <si>
    <t>214.00</t>
  </si>
  <si>
    <t xml:space="preserve"> Conservacion /Reparaciones de vehículos servico de agua </t>
  </si>
  <si>
    <t xml:space="preserve"> Conservacion /Reparaciones de vehículos serguridad ciudadana </t>
  </si>
  <si>
    <t>220.03</t>
  </si>
  <si>
    <t>221.00</t>
  </si>
  <si>
    <t xml:space="preserve">De Energía Eléctrica(alumbrado publico) </t>
  </si>
  <si>
    <t>De Energía Eléctrica(administración general)</t>
  </si>
  <si>
    <t>Energia electrica cultura</t>
  </si>
  <si>
    <t>energia electrica deportes</t>
  </si>
  <si>
    <t>energi a electrica educacion</t>
  </si>
  <si>
    <t>De Combustible y Carburantes de Servicios generales</t>
  </si>
  <si>
    <r>
      <rPr>
        <sz val="10"/>
        <rFont val="Calibri"/>
        <family val="2"/>
      </rPr>
      <t>De Combustible y Carburantes de Servicios de PoLICIA Loca</t>
    </r>
    <r>
      <rPr>
        <sz val="10"/>
        <color rgb="FFFF0000"/>
        <rFont val="Calibri"/>
        <family val="2"/>
      </rPr>
      <t>l</t>
    </r>
  </si>
  <si>
    <t>De Combustible y Carburantes de Servicios de  vias publicas</t>
  </si>
  <si>
    <t>De Combustible y Carburantes de Servicios de  fontaneros</t>
  </si>
  <si>
    <t>221,.03</t>
  </si>
  <si>
    <t>De Combustible y Carburantes de Servicios de  recogida de residuos solidos urbanos</t>
  </si>
  <si>
    <t>221.04</t>
  </si>
  <si>
    <t>Vestuarios vias publicas recogida de residuos  solidos urbanos</t>
  </si>
  <si>
    <t>Vestuario  fontanero</t>
  </si>
  <si>
    <t>221.10</t>
  </si>
  <si>
    <t>De Productos de Limpieza y Aseo  educacion</t>
  </si>
  <si>
    <t>De Productos de Limpieza y Aseo cultura</t>
  </si>
  <si>
    <t>De Productos de Limpieza y Aseo deportes</t>
  </si>
  <si>
    <t>222.00</t>
  </si>
  <si>
    <t>Comunicaciones educacion</t>
  </si>
  <si>
    <t>Comunicaciones cultura</t>
  </si>
  <si>
    <t>Comunicaciones deportes</t>
  </si>
  <si>
    <t>Comunicaciones policia local</t>
  </si>
  <si>
    <t>223.00</t>
  </si>
  <si>
    <t xml:space="preserve"> Transportes cultura </t>
  </si>
  <si>
    <t xml:space="preserve"> Transportes residuos </t>
  </si>
  <si>
    <t xml:space="preserve"> Transportes servicios sociales </t>
  </si>
  <si>
    <t xml:space="preserve"> Transportes deportes </t>
  </si>
  <si>
    <t>224.00</t>
  </si>
  <si>
    <t>Primas de seguros cultura</t>
  </si>
  <si>
    <t>Primas de seguros deportes</t>
  </si>
  <si>
    <t>Maquinaria abastecimiento agua potable</t>
  </si>
  <si>
    <t>Maquinaria recogida de residuos</t>
  </si>
  <si>
    <t>Maquinaria  vias públicas</t>
  </si>
  <si>
    <t>610.00</t>
  </si>
  <si>
    <t>635.00</t>
  </si>
  <si>
    <t>Equipamiento Mobiliario y Enseres servicios sociales</t>
  </si>
  <si>
    <t>Equipamiento Mobiliario y Enseres deportes</t>
  </si>
  <si>
    <t>Equipamiento Mobiliario y Enseres cultura</t>
  </si>
  <si>
    <t xml:space="preserve">Equipamiento Mobiliario y Enseres servicios generales </t>
  </si>
  <si>
    <t>143.02</t>
  </si>
  <si>
    <t>226.11</t>
  </si>
  <si>
    <t xml:space="preserve">Aplicación presupuestariaobligaciones ejercicios cerrados inversiones  </t>
  </si>
  <si>
    <t>Aplicación presupuestariaobligaciones ejercicios cerrado gastos corrientes</t>
  </si>
  <si>
    <t>Aplicación presupuestariaobligaciones ejercicios cerrado personal</t>
  </si>
  <si>
    <t>721.11</t>
  </si>
  <si>
    <t>632.03</t>
  </si>
  <si>
    <t>materiales plan de empleo municipal</t>
  </si>
  <si>
    <t>226.13</t>
  </si>
  <si>
    <t>226.12</t>
  </si>
  <si>
    <t>226.14</t>
  </si>
  <si>
    <t>complemento gastos corrientes( servicio de aguas)</t>
  </si>
  <si>
    <t xml:space="preserve">gastos diversos (complentos gastos generales </t>
  </si>
  <si>
    <t>Ejercicio 2016</t>
  </si>
  <si>
    <t xml:space="preserve"> Del Servicio Público de Empleo Estatal.  Mano de obra PFEA 2016</t>
  </si>
  <si>
    <t xml:space="preserve"> Del Servicio Público de Empleo Estatal.  Mano de obra EMPLEO ESTABLE 2016</t>
  </si>
  <si>
    <t>Diputación Provincial. Materiales Obras PFEA 2016</t>
  </si>
  <si>
    <t>Diputacion Provincial. Materiales obras Empleo Estable 2016</t>
  </si>
  <si>
    <t>Concertación  INFRAESTRUCTURAS 2016</t>
  </si>
  <si>
    <t>Diputacion subvenciones infraestructura concertación 2015</t>
  </si>
  <si>
    <t xml:space="preserve">Plan de Empleo Municipal  Inclusión Social </t>
  </si>
  <si>
    <t>pago 93 dias paga extra 2012</t>
  </si>
  <si>
    <t xml:space="preserve"> Formación y perfeccionamiento personal</t>
  </si>
  <si>
    <t>Tesoreria</t>
  </si>
  <si>
    <t>Retribuciones personal mantenimiento tanatorio</t>
  </si>
  <si>
    <t xml:space="preserve">Modificacion valoración de puestos de trabajo  </t>
  </si>
  <si>
    <t>Vestuario policia local/ protección civil</t>
  </si>
  <si>
    <t>Vestuarios vias publicas/EPI</t>
  </si>
  <si>
    <t>221.06</t>
  </si>
  <si>
    <t>Plan de Emergencia Social</t>
  </si>
  <si>
    <t>primas de seguros servicios genreales</t>
  </si>
  <si>
    <t>Transporte educación</t>
  </si>
  <si>
    <t>complemento gastos corrientes (vias publicas)</t>
  </si>
  <si>
    <t xml:space="preserve">Reconocimientos Medicos Empleados Públicos </t>
  </si>
  <si>
    <t xml:space="preserve">gastos diversos igualdad </t>
  </si>
  <si>
    <t>gastos diversos medio ambiente</t>
  </si>
  <si>
    <t>Asociación de pensionistas</t>
  </si>
  <si>
    <t xml:space="preserve">Asociación Caballistas  </t>
  </si>
  <si>
    <t>Incentivos a universitarios</t>
  </si>
  <si>
    <t>Ayudas material escolar</t>
  </si>
  <si>
    <t xml:space="preserve">Ayudas desplazamientos centro de tratamiento de adicciones  </t>
  </si>
  <si>
    <t xml:space="preserve">Subvenciones  individuales a deportistas destacados </t>
  </si>
  <si>
    <t>Incentivos Autonomos</t>
  </si>
  <si>
    <t>Adquisición de terrenos</t>
  </si>
  <si>
    <t>PFEA 2016 MANO DE OBRA</t>
  </si>
  <si>
    <t>PFEA 2016 MATERIALES</t>
  </si>
  <si>
    <t>Empleo Estable materiales 2016</t>
  </si>
  <si>
    <t>Empleo Estable Mano de Obra 2016</t>
  </si>
  <si>
    <t>Concertación 2016 Adaptación de edificio Albergue</t>
  </si>
  <si>
    <t>busqueda/captacion nuevas fuentes de abastecimiento de agua</t>
  </si>
  <si>
    <t xml:space="preserve">Actuación  Inversión presupuestos participativos </t>
  </si>
  <si>
    <t>Equipamiento material informatico</t>
  </si>
  <si>
    <t>Plan de Caminos Rurales</t>
  </si>
  <si>
    <t>Ampliación cementerio</t>
  </si>
  <si>
    <t>Plan de Empleo Municipal/Plan cualifica</t>
  </si>
  <si>
    <t xml:space="preserve">Acondicionamiento     A. Escombrera </t>
  </si>
  <si>
    <t>Comunicaciones servicios generales</t>
  </si>
  <si>
    <t>120.00</t>
  </si>
  <si>
    <t>120.01</t>
  </si>
  <si>
    <t>121.01</t>
  </si>
  <si>
    <t>120.09</t>
  </si>
  <si>
    <t>150.00</t>
  </si>
  <si>
    <t>226.01</t>
  </si>
  <si>
    <t>Equipamiento Instrumentos Musicales</t>
  </si>
  <si>
    <t>Incentivo a la natilidad</t>
  </si>
  <si>
    <t>480.24</t>
  </si>
  <si>
    <t>480.26</t>
  </si>
  <si>
    <t>480.25</t>
  </si>
  <si>
    <t>479.00</t>
  </si>
  <si>
    <t>480.27</t>
  </si>
  <si>
    <t>480.28</t>
  </si>
  <si>
    <t>619.01</t>
  </si>
  <si>
    <t>609.00</t>
  </si>
  <si>
    <t>622.00</t>
  </si>
  <si>
    <t>Aportacion municipal a inversiones 2016</t>
  </si>
  <si>
    <t>otros ingresos diversos</t>
  </si>
  <si>
    <t>PRESUPUESTO GENERAL 2016</t>
  </si>
  <si>
    <t>309.01</t>
  </si>
  <si>
    <t>Tasa por utilizacion tanatorio</t>
  </si>
  <si>
    <t>A Otros organismos autónomos (Confederación Canon de Vertidos)</t>
  </si>
</sst>
</file>

<file path=xl/styles.xml><?xml version="1.0" encoding="utf-8"?>
<styleSheet xmlns="http://schemas.openxmlformats.org/spreadsheetml/2006/main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€-2]\ #,##0.00"/>
    <numFmt numFmtId="165" formatCode="#,##0.00\ &quot;€&quot;"/>
    <numFmt numFmtId="166" formatCode="#,##0.000"/>
    <numFmt numFmtId="167" formatCode="#,##0.00\ [$€-1]"/>
    <numFmt numFmtId="168" formatCode="#,##0\ _€"/>
    <numFmt numFmtId="169" formatCode="#,##0.00\ _€"/>
  </numFmts>
  <fonts count="5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6"/>
      <name val="Century Gothic"/>
      <family val="2"/>
    </font>
    <font>
      <sz val="7"/>
      <color indexed="63"/>
      <name val="Century Gothic"/>
      <family val="2"/>
    </font>
    <font>
      <sz val="10"/>
      <color indexed="63"/>
      <name val="Century Gothic"/>
      <family val="2"/>
    </font>
    <font>
      <i/>
      <sz val="10"/>
      <color indexed="63"/>
      <name val="Century Gothic"/>
      <family val="2"/>
    </font>
    <font>
      <b/>
      <sz val="7"/>
      <name val="Century Gothic"/>
      <family val="2"/>
    </font>
    <font>
      <sz val="5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7.5"/>
      <color indexed="8"/>
      <name val="SWISS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4"/>
      <color indexed="56"/>
      <name val="Cambria"/>
      <family val="2"/>
    </font>
    <font>
      <b/>
      <sz val="12"/>
      <color indexed="56"/>
      <name val="Cambria"/>
      <family val="2"/>
    </font>
    <font>
      <b/>
      <sz val="11"/>
      <color indexed="9"/>
      <name val="Calibri"/>
      <family val="2"/>
    </font>
    <font>
      <sz val="12"/>
      <color indexed="56"/>
      <name val="Cambria"/>
      <family val="1"/>
    </font>
    <font>
      <b/>
      <sz val="12"/>
      <color indexed="56"/>
      <name val="Cambria"/>
      <family val="1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FF0000"/>
      <name val="Calibri"/>
      <family val="2"/>
    </font>
    <font>
      <sz val="10"/>
      <color rgb="FFC00000"/>
      <name val="Calibri"/>
      <family val="2"/>
    </font>
    <font>
      <sz val="10"/>
      <color rgb="FF00B0F0"/>
      <name val="Calibri"/>
      <family val="2"/>
    </font>
    <font>
      <sz val="10"/>
      <color rgb="FFFF0000"/>
      <name val="Century Gothic"/>
      <family val="2"/>
    </font>
    <font>
      <sz val="10"/>
      <color rgb="FFC0000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3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164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164" fontId="3" fillId="2" borderId="1" xfId="0" applyNumberFormat="1" applyFont="1" applyFill="1" applyBorder="1"/>
    <xf numFmtId="0" fontId="7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6" fillId="2" borderId="2" xfId="0" applyFont="1" applyFill="1" applyBorder="1"/>
    <xf numFmtId="164" fontId="3" fillId="2" borderId="2" xfId="0" applyNumberFormat="1" applyFont="1" applyFill="1" applyBorder="1"/>
    <xf numFmtId="0" fontId="12" fillId="2" borderId="0" xfId="0" applyFont="1" applyFill="1"/>
    <xf numFmtId="0" fontId="5" fillId="2" borderId="2" xfId="0" applyFont="1" applyFill="1" applyBorder="1"/>
    <xf numFmtId="0" fontId="8" fillId="2" borderId="2" xfId="0" applyFont="1" applyFill="1" applyBorder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0" xfId="0" applyFont="1" applyFill="1" applyAlignment="1">
      <alignment horizontal="left"/>
    </xf>
    <xf numFmtId="0" fontId="4" fillId="2" borderId="5" xfId="0" applyFont="1" applyFill="1" applyBorder="1"/>
    <xf numFmtId="0" fontId="4" fillId="2" borderId="6" xfId="0" applyFont="1" applyFill="1" applyBorder="1"/>
    <xf numFmtId="164" fontId="3" fillId="3" borderId="2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164" fontId="7" fillId="2" borderId="0" xfId="0" applyNumberFormat="1" applyFont="1" applyFill="1"/>
    <xf numFmtId="164" fontId="7" fillId="2" borderId="7" xfId="0" applyNumberFormat="1" applyFont="1" applyFill="1" applyBorder="1"/>
    <xf numFmtId="164" fontId="7" fillId="2" borderId="2" xfId="0" applyNumberFormat="1" applyFont="1" applyFill="1" applyBorder="1"/>
    <xf numFmtId="0" fontId="7" fillId="2" borderId="5" xfId="0" applyFont="1" applyFill="1" applyBorder="1"/>
    <xf numFmtId="164" fontId="4" fillId="2" borderId="8" xfId="0" applyNumberFormat="1" applyFont="1" applyFill="1" applyBorder="1"/>
    <xf numFmtId="0" fontId="13" fillId="2" borderId="2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0" xfId="0" applyFont="1"/>
    <xf numFmtId="0" fontId="3" fillId="0" borderId="0" xfId="0" applyFont="1" applyBorder="1"/>
    <xf numFmtId="2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166" fontId="3" fillId="2" borderId="0" xfId="0" applyNumberFormat="1" applyFont="1" applyFill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167" fontId="3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167" fontId="17" fillId="2" borderId="2" xfId="0" applyNumberFormat="1" applyFont="1" applyFill="1" applyBorder="1" applyAlignment="1">
      <alignment horizontal="right"/>
    </xf>
    <xf numFmtId="167" fontId="16" fillId="3" borderId="2" xfId="0" applyNumberFormat="1" applyFont="1" applyFill="1" applyBorder="1" applyAlignment="1">
      <alignment horizontal="right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0" xfId="0" applyFont="1" applyFill="1" applyBorder="1"/>
    <xf numFmtId="0" fontId="17" fillId="2" borderId="2" xfId="0" applyFont="1" applyFill="1" applyBorder="1" applyAlignment="1">
      <alignment horizontal="right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/>
    <xf numFmtId="0" fontId="16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 wrapText="1"/>
    </xf>
    <xf numFmtId="2" fontId="18" fillId="2" borderId="10" xfId="0" applyNumberFormat="1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49" fontId="19" fillId="2" borderId="10" xfId="0" applyNumberFormat="1" applyFont="1" applyFill="1" applyBorder="1" applyAlignment="1" applyProtection="1">
      <alignment horizontal="center" vertical="center" wrapText="1"/>
    </xf>
    <xf numFmtId="2" fontId="19" fillId="2" borderId="10" xfId="0" applyNumberFormat="1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167" fontId="19" fillId="2" borderId="11" xfId="0" applyNumberFormat="1" applyFont="1" applyFill="1" applyBorder="1" applyAlignment="1" applyProtection="1">
      <alignment horizontal="right"/>
      <protection locked="0"/>
    </xf>
    <xf numFmtId="0" fontId="18" fillId="2" borderId="2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2" fontId="18" fillId="2" borderId="12" xfId="0" applyNumberFormat="1" applyFont="1" applyFill="1" applyBorder="1" applyAlignment="1" applyProtection="1">
      <alignment horizontal="left" vertical="center" wrapText="1"/>
    </xf>
    <xf numFmtId="0" fontId="17" fillId="2" borderId="0" xfId="0" applyFont="1" applyFill="1"/>
    <xf numFmtId="49" fontId="18" fillId="2" borderId="12" xfId="0" applyNumberFormat="1" applyFont="1" applyFill="1" applyBorder="1" applyAlignment="1" applyProtection="1">
      <alignment horizontal="center" vertical="center" wrapText="1"/>
    </xf>
    <xf numFmtId="49" fontId="19" fillId="2" borderId="12" xfId="0" applyNumberFormat="1" applyFont="1" applyFill="1" applyBorder="1" applyAlignment="1" applyProtection="1">
      <alignment horizontal="center" vertical="center" wrapText="1"/>
    </xf>
    <xf numFmtId="2" fontId="19" fillId="2" borderId="12" xfId="0" applyNumberFormat="1" applyFont="1" applyFill="1" applyBorder="1" applyAlignment="1" applyProtection="1">
      <alignment horizontal="left" vertical="center" wrapText="1"/>
    </xf>
    <xf numFmtId="167" fontId="18" fillId="4" borderId="8" xfId="0" applyNumberFormat="1" applyFont="1" applyFill="1" applyBorder="1" applyAlignment="1" applyProtection="1">
      <alignment horizontal="right"/>
    </xf>
    <xf numFmtId="49" fontId="19" fillId="2" borderId="0" xfId="0" applyNumberFormat="1" applyFont="1" applyFill="1" applyBorder="1" applyAlignment="1" applyProtection="1">
      <alignment horizontal="center" vertical="center" wrapText="1"/>
    </xf>
    <xf numFmtId="2" fontId="19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167" fontId="19" fillId="2" borderId="13" xfId="0" applyNumberFormat="1" applyFont="1" applyFill="1" applyBorder="1" applyAlignment="1" applyProtection="1">
      <alignment horizontal="right"/>
    </xf>
    <xf numFmtId="0" fontId="17" fillId="2" borderId="0" xfId="0" applyFont="1" applyFill="1" applyAlignment="1">
      <alignment horizontal="center" vertical="center"/>
    </xf>
    <xf numFmtId="2" fontId="17" fillId="2" borderId="0" xfId="0" applyNumberFormat="1" applyFont="1" applyFill="1" applyAlignment="1">
      <alignment vertical="center"/>
    </xf>
    <xf numFmtId="0" fontId="16" fillId="5" borderId="5" xfId="0" applyFont="1" applyFill="1" applyBorder="1" applyAlignment="1">
      <alignment horizontal="right" vertical="center" wrapText="1"/>
    </xf>
    <xf numFmtId="167" fontId="16" fillId="5" borderId="8" xfId="0" applyNumberFormat="1" applyFont="1" applyFill="1" applyBorder="1" applyAlignment="1">
      <alignment horizontal="right"/>
    </xf>
    <xf numFmtId="2" fontId="16" fillId="2" borderId="10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 wrapText="1"/>
    </xf>
    <xf numFmtId="2" fontId="17" fillId="2" borderId="10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2" fontId="17" fillId="2" borderId="10" xfId="0" applyNumberFormat="1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right" vertical="center" wrapText="1"/>
    </xf>
    <xf numFmtId="167" fontId="16" fillId="6" borderId="8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left" vertical="center" wrapText="1"/>
    </xf>
    <xf numFmtId="167" fontId="17" fillId="2" borderId="0" xfId="0" applyNumberFormat="1" applyFont="1" applyFill="1" applyAlignment="1">
      <alignment horizontal="right"/>
    </xf>
    <xf numFmtId="49" fontId="20" fillId="3" borderId="14" xfId="0" applyNumberFormat="1" applyFont="1" applyFill="1" applyBorder="1" applyAlignment="1" applyProtection="1">
      <alignment horizontal="center" vertical="center" textRotation="90" wrapText="1"/>
    </xf>
    <xf numFmtId="2" fontId="20" fillId="3" borderId="14" xfId="0" applyNumberFormat="1" applyFont="1" applyFill="1" applyBorder="1" applyAlignment="1" applyProtection="1">
      <alignment horizontal="center" vertical="center" textRotation="90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49" fontId="18" fillId="7" borderId="6" xfId="0" applyNumberFormat="1" applyFont="1" applyFill="1" applyBorder="1" applyAlignment="1" applyProtection="1">
      <alignment horizontal="center" vertical="center" wrapText="1"/>
    </xf>
    <xf numFmtId="2" fontId="18" fillId="7" borderId="6" xfId="0" applyNumberFormat="1" applyFont="1" applyFill="1" applyBorder="1" applyAlignment="1" applyProtection="1">
      <alignment horizontal="left" vertical="center" wrapText="1"/>
    </xf>
    <xf numFmtId="0" fontId="18" fillId="7" borderId="6" xfId="0" applyFont="1" applyFill="1" applyBorder="1" applyAlignment="1" applyProtection="1">
      <alignment horizontal="center" vertical="center" wrapText="1"/>
    </xf>
    <xf numFmtId="49" fontId="18" fillId="7" borderId="3" xfId="0" applyNumberFormat="1" applyFont="1" applyFill="1" applyBorder="1" applyAlignment="1" applyProtection="1">
      <alignment horizontal="center" vertical="center" wrapText="1"/>
    </xf>
    <xf numFmtId="49" fontId="18" fillId="7" borderId="4" xfId="0" applyNumberFormat="1" applyFont="1" applyFill="1" applyBorder="1" applyAlignment="1" applyProtection="1">
      <alignment horizontal="center" vertical="center" wrapText="1"/>
    </xf>
    <xf numFmtId="2" fontId="18" fillId="7" borderId="4" xfId="0" applyNumberFormat="1" applyFont="1" applyFill="1" applyBorder="1" applyAlignment="1" applyProtection="1">
      <alignment horizontal="left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49" fontId="18" fillId="7" borderId="5" xfId="0" applyNumberFormat="1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 applyProtection="1">
      <alignment horizontal="right"/>
    </xf>
    <xf numFmtId="167" fontId="17" fillId="2" borderId="7" xfId="0" applyNumberFormat="1" applyFont="1" applyFill="1" applyBorder="1" applyAlignment="1">
      <alignment horizontal="right"/>
    </xf>
    <xf numFmtId="167" fontId="16" fillId="3" borderId="7" xfId="0" applyNumberFormat="1" applyFont="1" applyFill="1" applyBorder="1" applyAlignment="1">
      <alignment horizontal="right"/>
    </xf>
    <xf numFmtId="167" fontId="18" fillId="4" borderId="6" xfId="0" applyNumberFormat="1" applyFont="1" applyFill="1" applyBorder="1" applyAlignment="1" applyProtection="1">
      <alignment horizontal="right"/>
    </xf>
    <xf numFmtId="167" fontId="16" fillId="4" borderId="1" xfId="0" applyNumberFormat="1" applyFont="1" applyFill="1" applyBorder="1" applyAlignment="1">
      <alignment horizontal="right"/>
    </xf>
    <xf numFmtId="2" fontId="16" fillId="2" borderId="10" xfId="0" applyNumberFormat="1" applyFont="1" applyFill="1" applyBorder="1" applyAlignment="1">
      <alignment horizontal="left" vertical="center"/>
    </xf>
    <xf numFmtId="0" fontId="16" fillId="2" borderId="2" xfId="0" applyFont="1" applyFill="1" applyBorder="1"/>
    <xf numFmtId="0" fontId="23" fillId="2" borderId="0" xfId="0" applyFont="1" applyFill="1" applyAlignment="1">
      <alignment horizontal="right" wrapText="1"/>
    </xf>
    <xf numFmtId="0" fontId="25" fillId="2" borderId="0" xfId="0" applyFont="1" applyFill="1" applyAlignment="1">
      <alignment horizontal="right" wrapText="1"/>
    </xf>
    <xf numFmtId="0" fontId="26" fillId="8" borderId="16" xfId="0" applyFont="1" applyFill="1" applyBorder="1" applyAlignment="1">
      <alignment horizontal="center" wrapText="1"/>
    </xf>
    <xf numFmtId="0" fontId="26" fillId="8" borderId="17" xfId="0" applyFont="1" applyFill="1" applyBorder="1" applyAlignment="1">
      <alignment horizontal="center" wrapText="1"/>
    </xf>
    <xf numFmtId="0" fontId="26" fillId="8" borderId="18" xfId="0" applyFont="1" applyFill="1" applyBorder="1" applyAlignment="1">
      <alignment horizontal="center" wrapText="1"/>
    </xf>
    <xf numFmtId="0" fontId="25" fillId="9" borderId="19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 wrapText="1"/>
    </xf>
    <xf numFmtId="0" fontId="25" fillId="9" borderId="3" xfId="0" applyFont="1" applyFill="1" applyBorder="1" applyAlignment="1">
      <alignment horizontal="right" wrapText="1"/>
    </xf>
    <xf numFmtId="0" fontId="24" fillId="9" borderId="4" xfId="0" applyFont="1" applyFill="1" applyBorder="1" applyAlignment="1">
      <alignment horizontal="left" wrapText="1"/>
    </xf>
    <xf numFmtId="0" fontId="16" fillId="2" borderId="0" xfId="0" applyFont="1" applyFill="1"/>
    <xf numFmtId="0" fontId="17" fillId="2" borderId="0" xfId="0" applyFont="1" applyFill="1" applyAlignment="1">
      <alignment vertical="top"/>
    </xf>
    <xf numFmtId="0" fontId="17" fillId="2" borderId="0" xfId="0" quotePrefix="1" applyFont="1" applyFill="1"/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 wrapText="1"/>
    </xf>
    <xf numFmtId="0" fontId="17" fillId="2" borderId="0" xfId="0" applyFont="1" applyFill="1" applyBorder="1" applyAlignment="1">
      <alignment horizontal="left" vertical="center" wrapText="1"/>
    </xf>
    <xf numFmtId="168" fontId="25" fillId="10" borderId="20" xfId="0" applyNumberFormat="1" applyFont="1" applyFill="1" applyBorder="1" applyAlignment="1">
      <alignment horizontal="right" wrapText="1"/>
    </xf>
    <xf numFmtId="168" fontId="24" fillId="9" borderId="21" xfId="0" applyNumberFormat="1" applyFont="1" applyFill="1" applyBorder="1" applyAlignment="1">
      <alignment horizontal="right" wrapText="1"/>
    </xf>
    <xf numFmtId="168" fontId="25" fillId="2" borderId="0" xfId="0" applyNumberFormat="1" applyFont="1" applyFill="1" applyAlignment="1">
      <alignment horizontal="right" wrapText="1"/>
    </xf>
    <xf numFmtId="168" fontId="26" fillId="8" borderId="18" xfId="0" applyNumberFormat="1" applyFont="1" applyFill="1" applyBorder="1" applyAlignment="1">
      <alignment horizontal="center" wrapText="1"/>
    </xf>
    <xf numFmtId="168" fontId="23" fillId="2" borderId="0" xfId="0" applyNumberFormat="1" applyFont="1" applyFill="1" applyAlignment="1">
      <alignment horizontal="right" wrapText="1"/>
    </xf>
    <xf numFmtId="49" fontId="20" fillId="2" borderId="14" xfId="0" applyNumberFormat="1" applyFont="1" applyFill="1" applyBorder="1" applyAlignment="1" applyProtection="1">
      <alignment horizontal="center" vertical="center" textRotation="90" wrapText="1"/>
    </xf>
    <xf numFmtId="2" fontId="20" fillId="2" borderId="14" xfId="0" applyNumberFormat="1" applyFont="1" applyFill="1" applyBorder="1" applyAlignment="1" applyProtection="1">
      <alignment horizontal="center" vertical="top" textRotation="90" wrapText="1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67" fontId="17" fillId="3" borderId="2" xfId="0" applyNumberFormat="1" applyFont="1" applyFill="1" applyBorder="1" applyAlignment="1">
      <alignment horizontal="right"/>
    </xf>
    <xf numFmtId="167" fontId="16" fillId="11" borderId="8" xfId="0" applyNumberFormat="1" applyFont="1" applyFill="1" applyBorder="1" applyAlignment="1">
      <alignment horizontal="right"/>
    </xf>
    <xf numFmtId="0" fontId="16" fillId="2" borderId="7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left" wrapText="1"/>
    </xf>
    <xf numFmtId="165" fontId="0" fillId="0" borderId="0" xfId="0" applyNumberFormat="1"/>
    <xf numFmtId="0" fontId="35" fillId="0" borderId="0" xfId="0" applyFont="1"/>
    <xf numFmtId="8" fontId="35" fillId="0" borderId="0" xfId="0" applyNumberFormat="1" applyFont="1"/>
    <xf numFmtId="0" fontId="2" fillId="0" borderId="0" xfId="0" applyFont="1"/>
    <xf numFmtId="0" fontId="0" fillId="0" borderId="0" xfId="0" applyBorder="1"/>
    <xf numFmtId="0" fontId="0" fillId="0" borderId="22" xfId="0" applyBorder="1"/>
    <xf numFmtId="0" fontId="32" fillId="3" borderId="2" xfId="0" applyFont="1" applyFill="1" applyBorder="1"/>
    <xf numFmtId="0" fontId="32" fillId="3" borderId="2" xfId="0" applyFont="1" applyFill="1" applyBorder="1" applyAlignment="1">
      <alignment horizontal="center"/>
    </xf>
    <xf numFmtId="165" fontId="32" fillId="3" borderId="2" xfId="0" applyNumberFormat="1" applyFont="1" applyFill="1" applyBorder="1" applyAlignment="1">
      <alignment horizontal="center"/>
    </xf>
    <xf numFmtId="0" fontId="35" fillId="10" borderId="2" xfId="0" applyFont="1" applyFill="1" applyBorder="1"/>
    <xf numFmtId="0" fontId="35" fillId="0" borderId="2" xfId="0" applyFont="1" applyBorder="1"/>
    <xf numFmtId="8" fontId="35" fillId="0" borderId="2" xfId="0" applyNumberFormat="1" applyFont="1" applyBorder="1"/>
    <xf numFmtId="165" fontId="35" fillId="0" borderId="2" xfId="0" applyNumberFormat="1" applyFont="1" applyBorder="1"/>
    <xf numFmtId="10" fontId="35" fillId="0" borderId="2" xfId="0" applyNumberFormat="1" applyFont="1" applyBorder="1"/>
    <xf numFmtId="0" fontId="32" fillId="10" borderId="2" xfId="0" applyFont="1" applyFill="1" applyBorder="1"/>
    <xf numFmtId="8" fontId="32" fillId="10" borderId="2" xfId="0" applyNumberFormat="1" applyFont="1" applyFill="1" applyBorder="1"/>
    <xf numFmtId="165" fontId="32" fillId="10" borderId="2" xfId="0" applyNumberFormat="1" applyFont="1" applyFill="1" applyBorder="1"/>
    <xf numFmtId="10" fontId="32" fillId="10" borderId="2" xfId="0" applyNumberFormat="1" applyFont="1" applyFill="1" applyBorder="1"/>
    <xf numFmtId="0" fontId="32" fillId="3" borderId="2" xfId="0" applyFont="1" applyFill="1" applyBorder="1" applyAlignment="1">
      <alignment horizontal="left"/>
    </xf>
    <xf numFmtId="0" fontId="32" fillId="5" borderId="2" xfId="0" applyFont="1" applyFill="1" applyBorder="1"/>
    <xf numFmtId="8" fontId="32" fillId="5" borderId="2" xfId="0" applyNumberFormat="1" applyFont="1" applyFill="1" applyBorder="1"/>
    <xf numFmtId="0" fontId="0" fillId="0" borderId="20" xfId="0" applyBorder="1"/>
    <xf numFmtId="0" fontId="0" fillId="0" borderId="21" xfId="0" applyBorder="1"/>
    <xf numFmtId="0" fontId="31" fillId="3" borderId="16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3" fontId="37" fillId="0" borderId="19" xfId="0" applyNumberFormat="1" applyFont="1" applyBorder="1"/>
    <xf numFmtId="165" fontId="37" fillId="0" borderId="20" xfId="0" applyNumberFormat="1" applyFont="1" applyBorder="1"/>
    <xf numFmtId="3" fontId="34" fillId="0" borderId="19" xfId="0" applyNumberFormat="1" applyFont="1" applyBorder="1"/>
    <xf numFmtId="165" fontId="34" fillId="0" borderId="0" xfId="0" applyNumberFormat="1" applyFont="1" applyBorder="1"/>
    <xf numFmtId="165" fontId="34" fillId="0" borderId="20" xfId="0" applyNumberFormat="1" applyFont="1" applyBorder="1"/>
    <xf numFmtId="0" fontId="34" fillId="0" borderId="19" xfId="0" applyFont="1" applyBorder="1"/>
    <xf numFmtId="0" fontId="34" fillId="0" borderId="0" xfId="0" applyFont="1" applyBorder="1"/>
    <xf numFmtId="0" fontId="34" fillId="0" borderId="20" xfId="0" applyFont="1" applyBorder="1"/>
    <xf numFmtId="0" fontId="0" fillId="0" borderId="19" xfId="0" applyBorder="1"/>
    <xf numFmtId="0" fontId="0" fillId="0" borderId="3" xfId="0" applyBorder="1"/>
    <xf numFmtId="0" fontId="0" fillId="0" borderId="4" xfId="0" applyBorder="1"/>
    <xf numFmtId="165" fontId="37" fillId="6" borderId="0" xfId="0" applyNumberFormat="1" applyFont="1" applyFill="1" applyBorder="1"/>
    <xf numFmtId="165" fontId="37" fillId="12" borderId="0" xfId="0" applyNumberFormat="1" applyFont="1" applyFill="1" applyBorder="1"/>
    <xf numFmtId="0" fontId="0" fillId="0" borderId="2" xfId="0" applyBorder="1"/>
    <xf numFmtId="0" fontId="26" fillId="8" borderId="2" xfId="0" applyFont="1" applyFill="1" applyBorder="1" applyAlignment="1">
      <alignment horizontal="center" wrapText="1"/>
    </xf>
    <xf numFmtId="169" fontId="26" fillId="8" borderId="2" xfId="0" applyNumberFormat="1" applyFont="1" applyFill="1" applyBorder="1" applyAlignment="1">
      <alignment horizontal="center" wrapText="1"/>
    </xf>
    <xf numFmtId="0" fontId="25" fillId="9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left" wrapText="1"/>
    </xf>
    <xf numFmtId="0" fontId="26" fillId="8" borderId="14" xfId="0" applyFont="1" applyFill="1" applyBorder="1" applyAlignment="1">
      <alignment horizontal="center" wrapText="1"/>
    </xf>
    <xf numFmtId="0" fontId="38" fillId="5" borderId="2" xfId="0" applyFont="1" applyFill="1" applyBorder="1" applyAlignment="1">
      <alignment horizontal="justify" wrapText="1"/>
    </xf>
    <xf numFmtId="0" fontId="38" fillId="13" borderId="2" xfId="0" applyFont="1" applyFill="1" applyBorder="1" applyAlignment="1">
      <alignment horizontal="justify" wrapText="1"/>
    </xf>
    <xf numFmtId="0" fontId="38" fillId="14" borderId="2" xfId="0" applyFont="1" applyFill="1" applyBorder="1" applyAlignment="1">
      <alignment horizontal="justify" wrapText="1"/>
    </xf>
    <xf numFmtId="0" fontId="0" fillId="0" borderId="14" xfId="0" applyBorder="1"/>
    <xf numFmtId="0" fontId="0" fillId="0" borderId="10" xfId="0" applyBorder="1"/>
    <xf numFmtId="0" fontId="0" fillId="0" borderId="7" xfId="0" applyBorder="1"/>
    <xf numFmtId="165" fontId="25" fillId="10" borderId="2" xfId="0" applyNumberFormat="1" applyFont="1" applyFill="1" applyBorder="1" applyAlignment="1">
      <alignment horizontal="right" wrapText="1"/>
    </xf>
    <xf numFmtId="165" fontId="26" fillId="8" borderId="2" xfId="0" applyNumberFormat="1" applyFont="1" applyFill="1" applyBorder="1" applyAlignment="1">
      <alignment horizontal="right" wrapText="1"/>
    </xf>
    <xf numFmtId="165" fontId="26" fillId="8" borderId="14" xfId="0" applyNumberFormat="1" applyFont="1" applyFill="1" applyBorder="1" applyAlignment="1">
      <alignment horizontal="right" wrapText="1"/>
    </xf>
    <xf numFmtId="0" fontId="24" fillId="10" borderId="5" xfId="0" applyFont="1" applyFill="1" applyBorder="1" applyAlignment="1">
      <alignment horizontal="left" wrapText="1"/>
    </xf>
    <xf numFmtId="0" fontId="24" fillId="2" borderId="6" xfId="0" applyFont="1" applyFill="1" applyBorder="1" applyAlignment="1">
      <alignment horizontal="center" wrapText="1"/>
    </xf>
    <xf numFmtId="8" fontId="24" fillId="14" borderId="6" xfId="0" applyNumberFormat="1" applyFont="1" applyFill="1" applyBorder="1" applyAlignment="1">
      <alignment horizontal="right" wrapText="1"/>
    </xf>
    <xf numFmtId="168" fontId="24" fillId="0" borderId="8" xfId="0" applyNumberFormat="1" applyFont="1" applyBorder="1"/>
    <xf numFmtId="165" fontId="17" fillId="0" borderId="2" xfId="0" applyNumberFormat="1" applyFont="1" applyBorder="1"/>
    <xf numFmtId="1" fontId="17" fillId="0" borderId="10" xfId="0" applyNumberFormat="1" applyFont="1" applyBorder="1" applyAlignment="1">
      <alignment horizontal="right"/>
    </xf>
    <xf numFmtId="1" fontId="17" fillId="0" borderId="10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 wrapText="1"/>
    </xf>
    <xf numFmtId="44" fontId="25" fillId="10" borderId="0" xfId="7" applyFont="1" applyFill="1" applyBorder="1" applyAlignment="1">
      <alignment horizontal="right" wrapText="1"/>
    </xf>
    <xf numFmtId="44" fontId="24" fillId="9" borderId="4" xfId="7" applyFont="1" applyFill="1" applyBorder="1" applyAlignment="1">
      <alignment horizontal="right" wrapText="1"/>
    </xf>
    <xf numFmtId="44" fontId="25" fillId="2" borderId="0" xfId="7" applyFont="1" applyFill="1" applyAlignment="1">
      <alignment horizontal="right" wrapText="1"/>
    </xf>
    <xf numFmtId="44" fontId="26" fillId="8" borderId="17" xfId="7" applyFont="1" applyFill="1" applyBorder="1" applyAlignment="1">
      <alignment horizontal="center" wrapText="1"/>
    </xf>
    <xf numFmtId="44" fontId="0" fillId="0" borderId="0" xfId="8" applyFont="1"/>
    <xf numFmtId="0" fontId="16" fillId="3" borderId="5" xfId="0" applyFont="1" applyFill="1" applyBorder="1" applyAlignment="1">
      <alignment horizontal="center" wrapText="1"/>
    </xf>
    <xf numFmtId="167" fontId="16" fillId="3" borderId="8" xfId="0" applyNumberFormat="1" applyFont="1" applyFill="1" applyBorder="1" applyAlignment="1">
      <alignment horizontal="right"/>
    </xf>
    <xf numFmtId="44" fontId="35" fillId="0" borderId="2" xfId="0" applyNumberFormat="1" applyFont="1" applyBorder="1"/>
    <xf numFmtId="44" fontId="25" fillId="10" borderId="20" xfId="7" applyFont="1" applyFill="1" applyBorder="1" applyAlignment="1">
      <alignment horizontal="right" wrapText="1"/>
    </xf>
    <xf numFmtId="44" fontId="24" fillId="9" borderId="21" xfId="7" applyFont="1" applyFill="1" applyBorder="1" applyAlignment="1">
      <alignment horizontal="right" wrapText="1"/>
    </xf>
    <xf numFmtId="44" fontId="26" fillId="8" borderId="18" xfId="7" applyFont="1" applyFill="1" applyBorder="1" applyAlignment="1">
      <alignment horizontal="center" wrapText="1"/>
    </xf>
    <xf numFmtId="44" fontId="24" fillId="14" borderId="8" xfId="0" applyNumberFormat="1" applyFont="1" applyFill="1" applyBorder="1" applyAlignment="1">
      <alignment horizontal="right" wrapText="1"/>
    </xf>
    <xf numFmtId="167" fontId="16" fillId="3" borderId="23" xfId="0" applyNumberFormat="1" applyFont="1" applyFill="1" applyBorder="1" applyAlignment="1">
      <alignment horizontal="right"/>
    </xf>
    <xf numFmtId="167" fontId="16" fillId="15" borderId="2" xfId="0" applyNumberFormat="1" applyFont="1" applyFill="1" applyBorder="1" applyAlignment="1">
      <alignment horizontal="right"/>
    </xf>
    <xf numFmtId="0" fontId="16" fillId="10" borderId="5" xfId="0" applyFont="1" applyFill="1" applyBorder="1" applyAlignment="1">
      <alignment horizontal="center" wrapText="1"/>
    </xf>
    <xf numFmtId="167" fontId="16" fillId="10" borderId="8" xfId="0" applyNumberFormat="1" applyFont="1" applyFill="1" applyBorder="1" applyAlignment="1">
      <alignment horizontal="right"/>
    </xf>
    <xf numFmtId="0" fontId="16" fillId="13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 vertical="top"/>
    </xf>
    <xf numFmtId="0" fontId="16" fillId="13" borderId="6" xfId="0" applyFont="1" applyFill="1" applyBorder="1" applyAlignment="1">
      <alignment horizontal="center" wrapText="1"/>
    </xf>
    <xf numFmtId="167" fontId="16" fillId="13" borderId="1" xfId="0" applyNumberFormat="1" applyFont="1" applyFill="1" applyBorder="1" applyAlignment="1">
      <alignment horizontal="right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2" fontId="20" fillId="2" borderId="14" xfId="0" applyNumberFormat="1" applyFont="1" applyFill="1" applyBorder="1" applyAlignment="1" applyProtection="1">
      <alignment horizontal="center" vertical="center" wrapText="1"/>
    </xf>
    <xf numFmtId="0" fontId="16" fillId="13" borderId="4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5" fillId="10" borderId="20" xfId="7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0" fillId="0" borderId="0" xfId="9" applyFont="1" applyAlignment="1">
      <alignment wrapText="1"/>
    </xf>
    <xf numFmtId="0" fontId="40" fillId="10" borderId="2" xfId="9" applyFont="1" applyFill="1" applyBorder="1" applyAlignment="1">
      <alignment wrapText="1"/>
    </xf>
    <xf numFmtId="0" fontId="41" fillId="0" borderId="2" xfId="9" applyFont="1" applyBorder="1" applyAlignment="1">
      <alignment wrapText="1"/>
    </xf>
    <xf numFmtId="0" fontId="41" fillId="10" borderId="2" xfId="9" applyFont="1" applyFill="1" applyBorder="1" applyAlignment="1">
      <alignment wrapText="1"/>
    </xf>
    <xf numFmtId="8" fontId="41" fillId="10" borderId="2" xfId="9" applyNumberFormat="1" applyFont="1" applyFill="1" applyBorder="1"/>
    <xf numFmtId="0" fontId="41" fillId="0" borderId="0" xfId="9" applyFont="1" applyAlignment="1">
      <alignment wrapText="1"/>
    </xf>
    <xf numFmtId="0" fontId="41" fillId="0" borderId="0" xfId="9" applyFont="1"/>
    <xf numFmtId="0" fontId="41" fillId="10" borderId="24" xfId="9" applyFont="1" applyFill="1" applyBorder="1" applyAlignment="1">
      <alignment wrapText="1"/>
    </xf>
    <xf numFmtId="8" fontId="41" fillId="10" borderId="25" xfId="9" applyNumberFormat="1" applyFont="1" applyFill="1" applyBorder="1"/>
    <xf numFmtId="0" fontId="41" fillId="10" borderId="25" xfId="9" applyFont="1" applyFill="1" applyBorder="1"/>
    <xf numFmtId="0" fontId="41" fillId="10" borderId="11" xfId="9" applyFont="1" applyFill="1" applyBorder="1"/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42" fillId="19" borderId="24" xfId="3" applyFont="1" applyBorder="1" applyAlignment="1">
      <alignment wrapText="1"/>
    </xf>
    <xf numFmtId="8" fontId="42" fillId="19" borderId="25" xfId="3" applyNumberFormat="1" applyFont="1" applyBorder="1"/>
    <xf numFmtId="0" fontId="42" fillId="19" borderId="25" xfId="3" applyFont="1" applyBorder="1"/>
    <xf numFmtId="0" fontId="42" fillId="19" borderId="11" xfId="3" applyFont="1" applyBorder="1" applyAlignment="1">
      <alignment wrapText="1"/>
    </xf>
    <xf numFmtId="0" fontId="42" fillId="18" borderId="9" xfId="2" applyFont="1" applyBorder="1" applyAlignment="1">
      <alignment horizontal="center" wrapText="1"/>
    </xf>
    <xf numFmtId="0" fontId="42" fillId="18" borderId="0" xfId="2" applyFont="1" applyBorder="1" applyAlignment="1">
      <alignment horizontal="center"/>
    </xf>
    <xf numFmtId="0" fontId="42" fillId="18" borderId="12" xfId="2" applyFont="1" applyBorder="1" applyAlignment="1">
      <alignment horizontal="center" wrapText="1"/>
    </xf>
    <xf numFmtId="0" fontId="47" fillId="18" borderId="9" xfId="2" applyBorder="1" applyAlignment="1">
      <alignment wrapText="1"/>
    </xf>
    <xf numFmtId="8" fontId="47" fillId="18" borderId="0" xfId="2" applyNumberFormat="1" applyBorder="1"/>
    <xf numFmtId="0" fontId="47" fillId="18" borderId="0" xfId="2" applyBorder="1"/>
    <xf numFmtId="0" fontId="47" fillId="18" borderId="12" xfId="2" applyBorder="1" applyAlignment="1">
      <alignment wrapText="1"/>
    </xf>
    <xf numFmtId="0" fontId="42" fillId="18" borderId="24" xfId="2" applyFont="1" applyBorder="1" applyAlignment="1">
      <alignment wrapText="1"/>
    </xf>
    <xf numFmtId="8" fontId="42" fillId="18" borderId="25" xfId="2" applyNumberFormat="1" applyFont="1" applyBorder="1"/>
    <xf numFmtId="0" fontId="42" fillId="18" borderId="25" xfId="2" applyFont="1" applyBorder="1"/>
    <xf numFmtId="0" fontId="42" fillId="18" borderId="11" xfId="2" applyFont="1" applyBorder="1" applyAlignment="1">
      <alignment wrapText="1"/>
    </xf>
    <xf numFmtId="0" fontId="42" fillId="19" borderId="9" xfId="3" applyFont="1" applyBorder="1" applyAlignment="1">
      <alignment horizontal="center"/>
    </xf>
    <xf numFmtId="0" fontId="42" fillId="19" borderId="0" xfId="3" applyFont="1" applyBorder="1" applyAlignment="1">
      <alignment horizontal="center"/>
    </xf>
    <xf numFmtId="0" fontId="42" fillId="19" borderId="0" xfId="3" applyFont="1" applyBorder="1" applyAlignment="1">
      <alignment horizontal="center" wrapText="1"/>
    </xf>
    <xf numFmtId="0" fontId="42" fillId="19" borderId="12" xfId="3" applyFont="1" applyBorder="1" applyAlignment="1">
      <alignment horizontal="center" wrapText="1"/>
    </xf>
    <xf numFmtId="0" fontId="47" fillId="19" borderId="9" xfId="3" applyBorder="1"/>
    <xf numFmtId="8" fontId="47" fillId="19" borderId="0" xfId="3" applyNumberFormat="1" applyBorder="1"/>
    <xf numFmtId="0" fontId="47" fillId="19" borderId="0" xfId="3" applyBorder="1"/>
    <xf numFmtId="0" fontId="47" fillId="19" borderId="0" xfId="3" applyBorder="1" applyAlignment="1">
      <alignment wrapText="1"/>
    </xf>
    <xf numFmtId="0" fontId="47" fillId="19" borderId="12" xfId="3" applyBorder="1" applyAlignment="1">
      <alignment wrapText="1"/>
    </xf>
    <xf numFmtId="0" fontId="42" fillId="20" borderId="9" xfId="4" applyFont="1" applyBorder="1" applyAlignment="1">
      <alignment horizontal="center" wrapText="1"/>
    </xf>
    <xf numFmtId="0" fontId="42" fillId="20" borderId="0" xfId="4" applyFont="1" applyBorder="1" applyAlignment="1">
      <alignment horizontal="center"/>
    </xf>
    <xf numFmtId="0" fontId="42" fillId="20" borderId="12" xfId="4" applyFont="1" applyBorder="1" applyAlignment="1">
      <alignment horizontal="center" wrapText="1"/>
    </xf>
    <xf numFmtId="0" fontId="47" fillId="20" borderId="9" xfId="4" applyBorder="1" applyAlignment="1">
      <alignment wrapText="1"/>
    </xf>
    <xf numFmtId="8" fontId="47" fillId="20" borderId="0" xfId="4" applyNumberFormat="1" applyBorder="1"/>
    <xf numFmtId="0" fontId="47" fillId="20" borderId="0" xfId="4" applyBorder="1"/>
    <xf numFmtId="0" fontId="47" fillId="20" borderId="12" xfId="4" applyBorder="1" applyAlignment="1">
      <alignment wrapText="1"/>
    </xf>
    <xf numFmtId="0" fontId="42" fillId="20" borderId="24" xfId="4" applyFont="1" applyBorder="1" applyAlignment="1">
      <alignment wrapText="1"/>
    </xf>
    <xf numFmtId="8" fontId="42" fillId="20" borderId="25" xfId="4" applyNumberFormat="1" applyFont="1" applyBorder="1"/>
    <xf numFmtId="0" fontId="42" fillId="20" borderId="25" xfId="4" applyFont="1" applyBorder="1"/>
    <xf numFmtId="0" fontId="42" fillId="20" borderId="11" xfId="4" applyFont="1" applyBorder="1" applyAlignment="1">
      <alignment wrapText="1"/>
    </xf>
    <xf numFmtId="0" fontId="42" fillId="21" borderId="9" xfId="5" applyFont="1" applyBorder="1" applyAlignment="1">
      <alignment horizontal="center" wrapText="1"/>
    </xf>
    <xf numFmtId="0" fontId="42" fillId="21" borderId="0" xfId="5" applyFont="1" applyBorder="1" applyAlignment="1">
      <alignment horizontal="center"/>
    </xf>
    <xf numFmtId="0" fontId="42" fillId="21" borderId="12" xfId="5" applyFont="1" applyBorder="1" applyAlignment="1">
      <alignment horizontal="center" wrapText="1"/>
    </xf>
    <xf numFmtId="0" fontId="47" fillId="21" borderId="9" xfId="5" applyBorder="1" applyAlignment="1">
      <alignment wrapText="1"/>
    </xf>
    <xf numFmtId="8" fontId="47" fillId="21" borderId="0" xfId="5" applyNumberFormat="1" applyBorder="1"/>
    <xf numFmtId="0" fontId="47" fillId="21" borderId="0" xfId="5" applyBorder="1"/>
    <xf numFmtId="0" fontId="47" fillId="21" borderId="12" xfId="5" applyBorder="1" applyAlignment="1">
      <alignment wrapText="1"/>
    </xf>
    <xf numFmtId="0" fontId="47" fillId="21" borderId="23" xfId="5" applyBorder="1" applyAlignment="1">
      <alignment wrapText="1"/>
    </xf>
    <xf numFmtId="8" fontId="47" fillId="21" borderId="22" xfId="5" applyNumberFormat="1" applyBorder="1"/>
    <xf numFmtId="0" fontId="47" fillId="21" borderId="22" xfId="5" applyBorder="1"/>
    <xf numFmtId="0" fontId="47" fillId="21" borderId="26" xfId="5" applyBorder="1" applyAlignment="1">
      <alignment wrapText="1"/>
    </xf>
    <xf numFmtId="0" fontId="42" fillId="21" borderId="24" xfId="5" applyFont="1" applyBorder="1" applyAlignment="1">
      <alignment wrapText="1"/>
    </xf>
    <xf numFmtId="8" fontId="42" fillId="21" borderId="25" xfId="5" applyNumberFormat="1" applyFont="1" applyBorder="1"/>
    <xf numFmtId="0" fontId="42" fillId="21" borderId="25" xfId="5" applyFont="1" applyBorder="1"/>
    <xf numFmtId="0" fontId="42" fillId="21" borderId="11" xfId="5" applyFont="1" applyBorder="1" applyAlignment="1">
      <alignment wrapText="1"/>
    </xf>
    <xf numFmtId="0" fontId="42" fillId="22" borderId="9" xfId="6" applyFont="1" applyBorder="1" applyAlignment="1">
      <alignment horizontal="center" wrapText="1"/>
    </xf>
    <xf numFmtId="0" fontId="42" fillId="22" borderId="0" xfId="6" applyFont="1" applyBorder="1" applyAlignment="1">
      <alignment horizontal="center"/>
    </xf>
    <xf numFmtId="0" fontId="42" fillId="22" borderId="12" xfId="6" applyFont="1" applyBorder="1" applyAlignment="1">
      <alignment horizontal="center" wrapText="1"/>
    </xf>
    <xf numFmtId="0" fontId="47" fillId="22" borderId="9" xfId="6" applyBorder="1" applyAlignment="1">
      <alignment wrapText="1"/>
    </xf>
    <xf numFmtId="8" fontId="47" fillId="22" borderId="0" xfId="6" applyNumberFormat="1" applyBorder="1"/>
    <xf numFmtId="0" fontId="47" fillId="22" borderId="0" xfId="6" applyBorder="1"/>
    <xf numFmtId="0" fontId="47" fillId="22" borderId="12" xfId="6" applyBorder="1" applyAlignment="1">
      <alignment wrapText="1"/>
    </xf>
    <xf numFmtId="0" fontId="42" fillId="22" borderId="24" xfId="6" applyFont="1" applyBorder="1" applyAlignment="1">
      <alignment wrapText="1"/>
    </xf>
    <xf numFmtId="8" fontId="42" fillId="22" borderId="25" xfId="6" applyNumberFormat="1" applyFont="1" applyBorder="1"/>
    <xf numFmtId="0" fontId="42" fillId="22" borderId="25" xfId="6" applyFont="1" applyBorder="1"/>
    <xf numFmtId="0" fontId="42" fillId="22" borderId="11" xfId="6" applyFont="1" applyBorder="1" applyAlignment="1">
      <alignment wrapText="1"/>
    </xf>
    <xf numFmtId="0" fontId="47" fillId="17" borderId="23" xfId="1" applyBorder="1" applyAlignment="1">
      <alignment wrapText="1"/>
    </xf>
    <xf numFmtId="8" fontId="47" fillId="17" borderId="22" xfId="1" applyNumberFormat="1" applyBorder="1" applyAlignment="1">
      <alignment wrapText="1"/>
    </xf>
    <xf numFmtId="0" fontId="47" fillId="17" borderId="22" xfId="1" applyBorder="1"/>
    <xf numFmtId="0" fontId="47" fillId="17" borderId="26" xfId="1" applyBorder="1" applyAlignment="1">
      <alignment wrapText="1"/>
    </xf>
    <xf numFmtId="8" fontId="43" fillId="0" borderId="2" xfId="9" applyNumberFormat="1" applyFont="1" applyBorder="1"/>
    <xf numFmtId="0" fontId="43" fillId="0" borderId="2" xfId="9" applyFont="1" applyBorder="1"/>
    <xf numFmtId="0" fontId="44" fillId="10" borderId="2" xfId="9" applyFont="1" applyFill="1" applyBorder="1" applyAlignment="1">
      <alignment horizontal="center" vertical="center" wrapText="1"/>
    </xf>
    <xf numFmtId="167" fontId="17" fillId="2" borderId="11" xfId="0" applyNumberFormat="1" applyFont="1" applyFill="1" applyBorder="1" applyAlignment="1" applyProtection="1">
      <alignment horizontal="right"/>
      <protection locked="0"/>
    </xf>
    <xf numFmtId="167" fontId="49" fillId="2" borderId="2" xfId="0" applyNumberFormat="1" applyFont="1" applyFill="1" applyBorder="1" applyAlignment="1">
      <alignment horizontal="right"/>
    </xf>
    <xf numFmtId="2" fontId="18" fillId="2" borderId="0" xfId="0" applyNumberFormat="1" applyFont="1" applyFill="1" applyBorder="1" applyAlignment="1" applyProtection="1">
      <alignment horizontal="left" vertical="center" wrapText="1"/>
    </xf>
    <xf numFmtId="0" fontId="49" fillId="2" borderId="10" xfId="0" applyFont="1" applyFill="1" applyBorder="1" applyAlignment="1">
      <alignment horizontal="center" vertical="center"/>
    </xf>
    <xf numFmtId="49" fontId="49" fillId="2" borderId="10" xfId="0" applyNumberFormat="1" applyFont="1" applyFill="1" applyBorder="1" applyAlignment="1" applyProtection="1">
      <alignment horizontal="center" vertical="center" wrapText="1"/>
    </xf>
    <xf numFmtId="0" fontId="49" fillId="2" borderId="2" xfId="0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 applyProtection="1">
      <alignment horizontal="right" vertical="center" wrapText="1"/>
    </xf>
    <xf numFmtId="2" fontId="17" fillId="2" borderId="10" xfId="0" applyNumberFormat="1" applyFont="1" applyFill="1" applyBorder="1" applyAlignment="1" applyProtection="1">
      <alignment horizontal="left" vertical="center" wrapText="1"/>
    </xf>
    <xf numFmtId="167" fontId="50" fillId="2" borderId="2" xfId="0" applyNumberFormat="1" applyFont="1" applyFill="1" applyBorder="1" applyAlignment="1">
      <alignment horizontal="right"/>
    </xf>
    <xf numFmtId="0" fontId="50" fillId="2" borderId="2" xfId="0" applyFont="1" applyFill="1" applyBorder="1" applyAlignment="1">
      <alignment horizontal="right" wrapText="1"/>
    </xf>
    <xf numFmtId="167" fontId="51" fillId="2" borderId="2" xfId="0" applyNumberFormat="1" applyFont="1" applyFill="1" applyBorder="1" applyAlignment="1">
      <alignment horizontal="right"/>
    </xf>
    <xf numFmtId="0" fontId="17" fillId="2" borderId="10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/>
    </xf>
    <xf numFmtId="0" fontId="49" fillId="2" borderId="0" xfId="0" applyFont="1" applyFill="1"/>
    <xf numFmtId="0" fontId="49" fillId="2" borderId="0" xfId="0" applyFont="1" applyFill="1" applyAlignment="1">
      <alignment vertical="top"/>
    </xf>
    <xf numFmtId="0" fontId="49" fillId="2" borderId="0" xfId="0" applyFont="1" applyFill="1" applyAlignment="1">
      <alignment wrapText="1"/>
    </xf>
    <xf numFmtId="0" fontId="52" fillId="2" borderId="0" xfId="0" applyFont="1" applyFill="1"/>
    <xf numFmtId="0" fontId="49" fillId="2" borderId="0" xfId="0" applyFont="1" applyFill="1" applyAlignment="1">
      <alignment horizontal="left"/>
    </xf>
    <xf numFmtId="0" fontId="50" fillId="2" borderId="0" xfId="0" applyFont="1" applyFill="1"/>
    <xf numFmtId="0" fontId="50" fillId="2" borderId="0" xfId="0" applyFont="1" applyFill="1" applyAlignment="1">
      <alignment vertical="top"/>
    </xf>
    <xf numFmtId="0" fontId="50" fillId="2" borderId="0" xfId="0" applyFont="1" applyFill="1" applyAlignment="1">
      <alignment wrapText="1"/>
    </xf>
    <xf numFmtId="0" fontId="53" fillId="2" borderId="0" xfId="0" applyFont="1" applyFill="1"/>
    <xf numFmtId="0" fontId="50" fillId="2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2" fontId="50" fillId="2" borderId="10" xfId="0" applyNumberFormat="1" applyFont="1" applyFill="1" applyBorder="1" applyAlignment="1">
      <alignment vertical="center"/>
    </xf>
    <xf numFmtId="0" fontId="53" fillId="0" borderId="0" xfId="0" applyFont="1"/>
    <xf numFmtId="167" fontId="31" fillId="2" borderId="22" xfId="0" applyNumberFormat="1" applyFont="1" applyFill="1" applyBorder="1" applyAlignment="1">
      <alignment horizontal="center"/>
    </xf>
    <xf numFmtId="167" fontId="21" fillId="3" borderId="27" xfId="0" applyNumberFormat="1" applyFont="1" applyFill="1" applyBorder="1" applyAlignment="1" applyProtection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wrapText="1"/>
    </xf>
    <xf numFmtId="0" fontId="24" fillId="10" borderId="6" xfId="0" applyFont="1" applyFill="1" applyBorder="1" applyAlignment="1">
      <alignment horizontal="center" wrapText="1"/>
    </xf>
    <xf numFmtId="0" fontId="38" fillId="5" borderId="24" xfId="0" applyFont="1" applyFill="1" applyBorder="1" applyAlignment="1">
      <alignment horizontal="center" wrapText="1"/>
    </xf>
    <xf numFmtId="0" fontId="38" fillId="5" borderId="11" xfId="0" applyFont="1" applyFill="1" applyBorder="1" applyAlignment="1">
      <alignment horizontal="center" wrapText="1"/>
    </xf>
    <xf numFmtId="0" fontId="31" fillId="5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165" fontId="36" fillId="5" borderId="2" xfId="0" applyNumberFormat="1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0" fontId="27" fillId="3" borderId="8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45" fillId="22" borderId="15" xfId="6" applyFont="1" applyBorder="1" applyAlignment="1">
      <alignment horizontal="center" wrapText="1"/>
    </xf>
    <xf numFmtId="0" fontId="45" fillId="22" borderId="13" xfId="6" applyFont="1" applyBorder="1" applyAlignment="1">
      <alignment horizontal="center" wrapText="1"/>
    </xf>
    <xf numFmtId="0" fontId="45" fillId="22" borderId="30" xfId="6" applyFont="1" applyBorder="1" applyAlignment="1">
      <alignment horizontal="center" wrapText="1"/>
    </xf>
    <xf numFmtId="0" fontId="46" fillId="17" borderId="15" xfId="1" applyFont="1" applyBorder="1" applyAlignment="1">
      <alignment horizontal="center" wrapText="1"/>
    </xf>
    <xf numFmtId="0" fontId="46" fillId="17" borderId="13" xfId="1" applyFont="1" applyBorder="1" applyAlignment="1">
      <alignment horizontal="center" wrapText="1"/>
    </xf>
    <xf numFmtId="0" fontId="46" fillId="17" borderId="30" xfId="1" applyFont="1" applyBorder="1" applyAlignment="1">
      <alignment horizontal="center" wrapText="1"/>
    </xf>
    <xf numFmtId="0" fontId="39" fillId="10" borderId="24" xfId="0" applyFont="1" applyFill="1" applyBorder="1" applyAlignment="1">
      <alignment horizontal="center" vertical="center" wrapText="1"/>
    </xf>
    <xf numFmtId="0" fontId="39" fillId="10" borderId="25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45" fillId="18" borderId="15" xfId="2" applyFont="1" applyBorder="1" applyAlignment="1">
      <alignment horizontal="center" wrapText="1"/>
    </xf>
    <xf numFmtId="0" fontId="45" fillId="18" borderId="13" xfId="2" applyFont="1" applyBorder="1" applyAlignment="1">
      <alignment horizontal="center" wrapText="1"/>
    </xf>
    <xf numFmtId="0" fontId="45" fillId="18" borderId="30" xfId="2" applyFont="1" applyBorder="1" applyAlignment="1">
      <alignment horizontal="center" wrapText="1"/>
    </xf>
    <xf numFmtId="0" fontId="45" fillId="21" borderId="15" xfId="5" applyFont="1" applyBorder="1" applyAlignment="1">
      <alignment horizontal="center" wrapText="1"/>
    </xf>
    <xf numFmtId="0" fontId="45" fillId="21" borderId="13" xfId="5" applyFont="1" applyBorder="1" applyAlignment="1">
      <alignment horizontal="center" wrapText="1"/>
    </xf>
    <xf numFmtId="0" fontId="45" fillId="21" borderId="30" xfId="5" applyFont="1" applyBorder="1" applyAlignment="1">
      <alignment horizontal="center" wrapText="1"/>
    </xf>
    <xf numFmtId="0" fontId="45" fillId="20" borderId="15" xfId="4" applyFont="1" applyBorder="1" applyAlignment="1">
      <alignment horizontal="center" wrapText="1"/>
    </xf>
    <xf numFmtId="0" fontId="45" fillId="20" borderId="13" xfId="4" applyFont="1" applyBorder="1" applyAlignment="1">
      <alignment horizontal="center" wrapText="1"/>
    </xf>
    <xf numFmtId="0" fontId="45" fillId="20" borderId="30" xfId="4" applyFont="1" applyBorder="1" applyAlignment="1">
      <alignment horizontal="center" wrapText="1"/>
    </xf>
    <xf numFmtId="0" fontId="45" fillId="19" borderId="15" xfId="3" applyFont="1" applyBorder="1" applyAlignment="1">
      <alignment horizontal="center" wrapText="1"/>
    </xf>
    <xf numFmtId="0" fontId="45" fillId="19" borderId="13" xfId="3" applyFont="1" applyBorder="1" applyAlignment="1">
      <alignment horizontal="center" wrapText="1"/>
    </xf>
    <xf numFmtId="0" fontId="45" fillId="19" borderId="30" xfId="3" applyFont="1" applyBorder="1" applyAlignment="1">
      <alignment horizontal="center" wrapText="1"/>
    </xf>
    <xf numFmtId="0" fontId="33" fillId="16" borderId="5" xfId="0" applyFont="1" applyFill="1" applyBorder="1" applyAlignment="1">
      <alignment horizontal="center"/>
    </xf>
    <xf numFmtId="0" fontId="33" fillId="16" borderId="6" xfId="0" applyFont="1" applyFill="1" applyBorder="1" applyAlignment="1">
      <alignment horizontal="center"/>
    </xf>
    <xf numFmtId="0" fontId="33" fillId="16" borderId="8" xfId="0" applyFont="1" applyFill="1" applyBorder="1" applyAlignment="1">
      <alignment horizontal="center"/>
    </xf>
  </cellXfs>
  <cellStyles count="10">
    <cellStyle name="Énfasis1" xfId="1" builtinId="29"/>
    <cellStyle name="Énfasis2" xfId="2" builtinId="33"/>
    <cellStyle name="Énfasis3" xfId="3" builtinId="37"/>
    <cellStyle name="Énfasis4" xfId="4" builtinId="41"/>
    <cellStyle name="Énfasis5" xfId="5" builtinId="45"/>
    <cellStyle name="Énfasis6" xfId="6" builtinId="49"/>
    <cellStyle name="Euro" xfId="7"/>
    <cellStyle name="Moneda" xfId="8" builtinId="4"/>
    <cellStyle name="Normal" xfId="0" builtinId="0"/>
    <cellStyle name="Título" xfId="9" builtinId="15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theme/theme1.xml" Type="http://schemas.openxmlformats.org/officeDocument/2006/relationships/theme"/>
<Relationship Id="rId11" Target="styles.xml" Type="http://schemas.openxmlformats.org/officeDocument/2006/relationships/styles"/>
<Relationship Id="rId12" Target="sharedStrings.xml" Type="http://schemas.openxmlformats.org/officeDocument/2006/relationships/sharedStrings"/>
<Relationship Id="rId13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3583373492585563E-2"/>
          <c:y val="6.7437369344838419E-2"/>
          <c:w val="0.71801607189580652"/>
          <c:h val="0.77895513782612036"/>
        </c:manualLayout>
      </c:layout>
      <c:barChart>
        <c:barDir val="bar"/>
        <c:grouping val="stacked"/>
        <c:ser>
          <c:idx val="0"/>
          <c:order val="0"/>
          <c:tx>
            <c:strRef>
              <c:f>Evolución!$B$3</c:f>
              <c:strCache>
                <c:ptCount val="1"/>
                <c:pt idx="0">
                  <c:v>AÑO</c:v>
                </c:pt>
              </c:strCache>
            </c:strRef>
          </c:tx>
          <c:cat>
            <c:numRef>
              <c:f>Evolución!$B$4:$B$15</c:f>
              <c:numCache>
                <c:formatCode>#,##0</c:formatCode>
                <c:ptCount val="12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</c:numCache>
            </c:numRef>
          </c:cat>
          <c:val>
            <c:numRef>
              <c:f>Evolución!$B$4:$B$15</c:f>
              <c:numCache>
                <c:formatCode>#,##0</c:formatCode>
                <c:ptCount val="12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</c:numCache>
            </c:numRef>
          </c:val>
        </c:ser>
        <c:ser>
          <c:idx val="1"/>
          <c:order val="1"/>
          <c:tx>
            <c:strRef>
              <c:f>Evolución!$C$3</c:f>
              <c:strCache>
                <c:ptCount val="1"/>
                <c:pt idx="0">
                  <c:v>GASTOS CORRIENTES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numRef>
              <c:f>Evolución!$B$4:$B$15</c:f>
              <c:numCache>
                <c:formatCode>#,##0</c:formatCode>
                <c:ptCount val="12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</c:numCache>
            </c:numRef>
          </c:cat>
          <c:val>
            <c:numRef>
              <c:f>Evolución!$C$4:$C$15</c:f>
              <c:numCache>
                <c:formatCode>#,##0.00\ "€"</c:formatCode>
                <c:ptCount val="12"/>
                <c:pt idx="0">
                  <c:v>0</c:v>
                </c:pt>
                <c:pt idx="1">
                  <c:v>1435642.1</c:v>
                </c:pt>
                <c:pt idx="2">
                  <c:v>1470443.2752</c:v>
                </c:pt>
                <c:pt idx="3">
                  <c:v>1499412.8352000001</c:v>
                </c:pt>
                <c:pt idx="4">
                  <c:v>1594491.9655424603</c:v>
                </c:pt>
                <c:pt idx="5">
                  <c:v>1589546.6</c:v>
                </c:pt>
                <c:pt idx="6">
                  <c:v>1529126.38</c:v>
                </c:pt>
                <c:pt idx="7">
                  <c:v>1413915.33</c:v>
                </c:pt>
                <c:pt idx="8">
                  <c:v>1244453.26</c:v>
                </c:pt>
                <c:pt idx="9">
                  <c:v>1202893.5900000001</c:v>
                </c:pt>
                <c:pt idx="10">
                  <c:v>1017641.3</c:v>
                </c:pt>
                <c:pt idx="11">
                  <c:v>996933.2</c:v>
                </c:pt>
              </c:numCache>
            </c:numRef>
          </c:val>
        </c:ser>
        <c:ser>
          <c:idx val="2"/>
          <c:order val="2"/>
          <c:tx>
            <c:strRef>
              <c:f>Evolución!$D$3</c:f>
              <c:strCache>
                <c:ptCount val="1"/>
                <c:pt idx="0">
                  <c:v>GASTOS INVERSIÓN</c:v>
                </c:pt>
              </c:strCache>
            </c:strRef>
          </c:tx>
          <c:spPr>
            <a:solidFill>
              <a:srgbClr val="92D050"/>
            </a:solidFill>
            <a:ln w="9525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numRef>
              <c:f>Evolución!$B$4:$B$15</c:f>
              <c:numCache>
                <c:formatCode>#,##0</c:formatCode>
                <c:ptCount val="12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</c:numCache>
            </c:numRef>
          </c:cat>
          <c:val>
            <c:numRef>
              <c:f>Evolución!$D$4:$D$15</c:f>
              <c:numCache>
                <c:formatCode>#,##0.00\ "€"</c:formatCode>
                <c:ptCount val="12"/>
                <c:pt idx="0">
                  <c:v>0</c:v>
                </c:pt>
                <c:pt idx="1">
                  <c:v>874616.90399999986</c:v>
                </c:pt>
                <c:pt idx="2">
                  <c:v>711120.35999999952</c:v>
                </c:pt>
                <c:pt idx="3">
                  <c:v>808819.08999999973</c:v>
                </c:pt>
                <c:pt idx="4">
                  <c:v>1481508.0300000003</c:v>
                </c:pt>
                <c:pt idx="5">
                  <c:v>1976453.4</c:v>
                </c:pt>
                <c:pt idx="6">
                  <c:v>2467873.62</c:v>
                </c:pt>
                <c:pt idx="7">
                  <c:v>1651084.67</c:v>
                </c:pt>
                <c:pt idx="8">
                  <c:v>1632224.54</c:v>
                </c:pt>
                <c:pt idx="9">
                  <c:v>1537364.3</c:v>
                </c:pt>
                <c:pt idx="10">
                  <c:v>1193518.8799999999</c:v>
                </c:pt>
                <c:pt idx="11">
                  <c:v>1073707.1399999999</c:v>
                </c:pt>
              </c:numCache>
            </c:numRef>
          </c:val>
        </c:ser>
        <c:overlap val="100"/>
        <c:axId val="83388672"/>
        <c:axId val="143293824"/>
      </c:barChart>
      <c:catAx>
        <c:axId val="8338867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43293824"/>
        <c:crosses val="autoZero"/>
        <c:auto val="1"/>
        <c:lblAlgn val="ctr"/>
        <c:lblOffset val="100"/>
      </c:catAx>
      <c:valAx>
        <c:axId val="143293824"/>
        <c:scaling>
          <c:orientation val="minMax"/>
        </c:scaling>
        <c:axPos val="b"/>
        <c:majorGridlines/>
        <c:numFmt formatCode="#,##0.00\ \€" sourceLinked="0"/>
        <c:tickLblPos val="nextTo"/>
        <c:txPr>
          <a:bodyPr rot="-5400000" vert="horz"/>
          <a:lstStyle/>
          <a:p>
            <a:pPr>
              <a:defRPr b="1"/>
            </a:pPr>
            <a:endParaRPr lang="es-ES"/>
          </a:p>
        </c:txPr>
        <c:crossAx val="8338867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17801672640678"/>
          <c:y val="0.46902654867256638"/>
          <c:w val="0.16606929510155324"/>
          <c:h val="6.0682680151707157E-2"/>
        </c:manualLayout>
      </c:layout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spPr>
    <a:solidFill>
      <a:schemeClr val="bg1">
        <a:lumMod val="85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0"/>
    </c:view3D>
    <c:plotArea>
      <c:layout>
        <c:manualLayout>
          <c:layoutTarget val="inner"/>
          <c:xMode val="edge"/>
          <c:yMode val="edge"/>
          <c:x val="0.12906525573192354"/>
          <c:y val="0.21243293383507936"/>
          <c:w val="0.43830743379300025"/>
          <c:h val="0.6179721510714776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6"/>
            <c:spPr>
              <a:solidFill>
                <a:srgbClr val="FFF02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4109347442680775E-2"/>
                  <c:y val="-3.21285140562248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1"/>
              <c:layout>
                <c:manualLayout>
                  <c:x val="-2.3515579071134631E-3"/>
                  <c:y val="-2.94511378848730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2"/>
              <c:layout>
                <c:manualLayout>
                  <c:x val="-1.5285218977257473E-2"/>
                  <c:y val="-7.49665327978581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3"/>
              <c:layout>
                <c:manualLayout>
                  <c:x val="4.938271604938325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4"/>
              <c:layout>
                <c:manualLayout>
                  <c:x val="-7.0546737213404232E-3"/>
                  <c:y val="9.1030789825970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5"/>
              <c:layout>
                <c:manualLayout>
                  <c:x val="-1.5285126396237657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6"/>
              <c:layout>
                <c:manualLayout>
                  <c:x val="3.5273368606702294E-3"/>
                  <c:y val="-6.1579651941097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7"/>
              <c:layout>
                <c:manualLayout>
                  <c:x val="2.3515579071134669E-2"/>
                  <c:y val="-2.409638554216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8"/>
              <c:layout>
                <c:manualLayout>
                  <c:x val="-6.5843621399176933E-2"/>
                  <c:y val="-2.6773761713520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dLblPos val="outEnd"/>
            <c:showVal val="1"/>
            <c:showPercent val="1"/>
            <c:showLeaderLines val="1"/>
          </c:dLbls>
          <c:cat>
            <c:multiLvlStrRef>
              <c:f>Resumen!$B$4:$C$12</c:f>
              <c:multiLvlStrCache>
                <c:ptCount val="9"/>
                <c:lvl>
                  <c:pt idx="0">
                    <c:v>IMPUESTOS DIRECTOS</c:v>
                  </c:pt>
                  <c:pt idx="1">
                    <c:v>IMPUESTOS INDIRECTOS</c:v>
                  </c:pt>
                  <c:pt idx="2">
                    <c:v>TASAS, PRECIOS PÚBLICOS Y OTROS INGRESOS</c:v>
                  </c:pt>
                  <c:pt idx="3">
                    <c:v>TRANSFERENCIAS CORRIENTES</c:v>
                  </c:pt>
                  <c:pt idx="4">
                    <c:v>INGRESOS PATRIMONIALES</c:v>
                  </c:pt>
                  <c:pt idx="5">
                    <c:v>ENAJENACION DE INVERSIONES REALES</c:v>
                  </c:pt>
                  <c:pt idx="6">
                    <c:v>TRANSFERENCIAS DE CAPITAL</c:v>
                  </c:pt>
                  <c:pt idx="7">
                    <c:v>ACTIVOS FINANCIEROS</c:v>
                  </c:pt>
                  <c:pt idx="8">
                    <c:v>PASIVOS FINANCIEROS</c:v>
                  </c:pt>
                </c:lvl>
                <c:lvl>
                  <c:pt idx="0">
                    <c:v>CAPITULO 1</c:v>
                  </c:pt>
                  <c:pt idx="1">
                    <c:v>CAPITULO 2</c:v>
                  </c:pt>
                  <c:pt idx="2">
                    <c:v>CAPITULO 3</c:v>
                  </c:pt>
                  <c:pt idx="3">
                    <c:v>CAPITULO 4</c:v>
                  </c:pt>
                  <c:pt idx="4">
                    <c:v>CAPITULO 5</c:v>
                  </c:pt>
                  <c:pt idx="5">
                    <c:v>CAPITULO 6</c:v>
                  </c:pt>
                  <c:pt idx="6">
                    <c:v>CAPITULO 7</c:v>
                  </c:pt>
                  <c:pt idx="7">
                    <c:v>CAPITULO 8</c:v>
                  </c:pt>
                  <c:pt idx="8">
                    <c:v>CAPITULO 9</c:v>
                  </c:pt>
                </c:lvl>
              </c:multiLvlStrCache>
            </c:multiLvlStrRef>
          </c:cat>
          <c:val>
            <c:numRef>
              <c:f>Resumen!$D$4:$D$12</c:f>
              <c:numCache>
                <c:formatCode>_-* #,##0.00\ "€"_-;\-* #,##0.00\ "€"_-;_-* "-"??\ "€"_-;_-@_-</c:formatCode>
                <c:ptCount val="9"/>
                <c:pt idx="0">
                  <c:v>1691383.8</c:v>
                </c:pt>
                <c:pt idx="1">
                  <c:v>29564.19</c:v>
                </c:pt>
                <c:pt idx="2">
                  <c:v>641747.77</c:v>
                </c:pt>
                <c:pt idx="3">
                  <c:v>2107306.14</c:v>
                </c:pt>
                <c:pt idx="4">
                  <c:v>111595.66</c:v>
                </c:pt>
                <c:pt idx="5">
                  <c:v>0</c:v>
                </c:pt>
                <c:pt idx="6">
                  <c:v>775049.13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73481160739658"/>
          <c:y val="0.20448949406186256"/>
          <c:w val="0.30121047478522422"/>
          <c:h val="0.67134191789562558"/>
        </c:manualLayout>
      </c:layout>
      <c:spPr>
        <a:gradFill>
          <a:gsLst>
            <a:gs pos="0">
              <a:sysClr val="window" lastClr="FFFFFF"/>
            </a:gs>
            <a:gs pos="64999">
              <a:srgbClr val="F0EBD5"/>
            </a:gs>
            <a:gs pos="100000">
              <a:srgbClr val="D1C39F"/>
            </a:gs>
          </a:gsLst>
          <a:lin ang="16200000" scaled="0"/>
        </a:gra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legend>
    <c:plotVisOnly val="1"/>
    <c:dispBlanksAs val="zero"/>
  </c:chart>
  <c:spPr>
    <a:gradFill flip="none" rotWithShape="1">
      <a:gsLst>
        <a:gs pos="0">
          <a:schemeClr val="bg1"/>
        </a:gs>
        <a:gs pos="64999">
          <a:srgbClr val="F0EBD5"/>
        </a:gs>
        <a:gs pos="100000">
          <a:srgbClr val="D1C39F"/>
        </a:gs>
      </a:gsLst>
      <a:lin ang="16200000" scaled="0"/>
      <a:tileRect/>
    </a:gradFill>
  </c:sp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0"/>
    </c:view3D>
    <c:plotArea>
      <c:layout>
        <c:manualLayout>
          <c:layoutTarget val="inner"/>
          <c:xMode val="edge"/>
          <c:yMode val="edge"/>
          <c:x val="0.12906525573192362"/>
          <c:y val="0.21243293383507944"/>
          <c:w val="0.43830743379300041"/>
          <c:h val="0.61797215107147763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FF3300"/>
              </a:solidFill>
            </c:spPr>
          </c:dPt>
          <c:dPt>
            <c:idx val="4"/>
            <c:spPr>
              <a:solidFill>
                <a:srgbClr val="FFF02D"/>
              </a:solidFill>
            </c:spPr>
          </c:dPt>
          <c:dLbls>
            <c:dLbl>
              <c:idx val="0"/>
              <c:layout>
                <c:manualLayout>
                  <c:x val="1.4109347442680775E-2"/>
                  <c:y val="-3.21285140562248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1"/>
              <c:layout>
                <c:manualLayout>
                  <c:x val="5.1734273956496803E-2"/>
                  <c:y val="8.0321285140562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2"/>
              <c:layout>
                <c:manualLayout>
                  <c:x val="5.7613076143259882E-2"/>
                  <c:y val="4.55153949129855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3"/>
              <c:layout>
                <c:manualLayout>
                  <c:x val="-5.8788947677836934E-3"/>
                  <c:y val="4.819277108433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4"/>
              <c:layout>
                <c:manualLayout>
                  <c:x val="-4.1152263374485576E-2"/>
                  <c:y val="-4.55153949129855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5"/>
              <c:layout>
                <c:manualLayout>
                  <c:x val="-6.1140505584949656E-2"/>
                  <c:y val="-2.1419009370816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6"/>
              <c:layout>
                <c:manualLayout>
                  <c:x val="3.5273368606702311E-3"/>
                  <c:y val="-6.1579651941097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7"/>
              <c:layout>
                <c:manualLayout>
                  <c:x val="6.5843528818156999E-2"/>
                  <c:y val="-8.03212851405627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dLbl>
              <c:idx val="8"/>
              <c:layout>
                <c:manualLayout>
                  <c:x val="-6.5843621399176933E-2"/>
                  <c:y val="-2.6773761713520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dLblPos val="outEnd"/>
            <c:showVal val="1"/>
            <c:showPercent val="1"/>
            <c:showLeaderLines val="1"/>
          </c:dLbls>
          <c:cat>
            <c:strRef>
              <c:f>Resumen!$C$16:$C$23</c:f>
              <c:strCache>
                <c:ptCount val="8"/>
                <c:pt idx="0">
                  <c:v>GASTOS DE PERSONAL</c:v>
                </c:pt>
                <c:pt idx="1">
                  <c:v>COMPRA DE BIENES CORRIENTES Y DE SERVICIOS</c:v>
                </c:pt>
                <c:pt idx="2">
                  <c:v>INTERESES</c:v>
                </c:pt>
                <c:pt idx="3">
                  <c:v>TRANSFERENCIAS CORRIENTES</c:v>
                </c:pt>
                <c:pt idx="4">
                  <c:v>INVERSIONES REALES</c:v>
                </c:pt>
                <c:pt idx="5">
                  <c:v>TRANSFERENCIAS DE CAPITAL</c:v>
                </c:pt>
                <c:pt idx="6">
                  <c:v>ACTIVOS FINANCIEROS</c:v>
                </c:pt>
                <c:pt idx="7">
                  <c:v>PASIVOS FINANCIEROS</c:v>
                </c:pt>
              </c:strCache>
            </c:strRef>
          </c:cat>
          <c:val>
            <c:numRef>
              <c:f>Resumen!$D$16:$D$23</c:f>
              <c:numCache>
                <c:formatCode>_-* #,##0.00\ "€"_-;\-* #,##0.00\ "€"_-;_-* "-"??\ "€"_-;_-@_-</c:formatCode>
                <c:ptCount val="8"/>
                <c:pt idx="0">
                  <c:v>1862414.9600000002</c:v>
                </c:pt>
                <c:pt idx="1">
                  <c:v>1489677.15</c:v>
                </c:pt>
                <c:pt idx="2">
                  <c:v>0</c:v>
                </c:pt>
                <c:pt idx="3">
                  <c:v>536016.25</c:v>
                </c:pt>
                <c:pt idx="4">
                  <c:v>1468538.33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47444069491361"/>
          <c:y val="0.2260196613114599"/>
          <c:w val="0.28847088558374939"/>
          <c:h val="0.56402498366424669"/>
        </c:manualLayout>
      </c:layout>
      <c:spPr>
        <a:gradFill>
          <a:gsLst>
            <a:gs pos="0">
              <a:sysClr val="window" lastClr="FFFFFF"/>
            </a:gs>
            <a:gs pos="64999">
              <a:srgbClr val="F0EBD5"/>
            </a:gs>
            <a:gs pos="100000">
              <a:srgbClr val="D1C39F"/>
            </a:gs>
          </a:gsLst>
          <a:lin ang="16200000" scaled="0"/>
        </a:gra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legend>
    <c:plotVisOnly val="1"/>
    <c:dispBlanksAs val="zero"/>
  </c:chart>
  <c:spPr>
    <a:gradFill flip="none" rotWithShape="1">
      <a:gsLst>
        <a:gs pos="0">
          <a:schemeClr val="bg1"/>
        </a:gs>
        <a:gs pos="64999">
          <a:srgbClr val="F0EBD5"/>
        </a:gs>
        <a:gs pos="100000">
          <a:srgbClr val="D1C39F"/>
        </a:gs>
      </a:gsLst>
      <a:lin ang="16200000" scaled="0"/>
      <a:tileRect/>
    </a:gradFill>
  </c:sp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Relationship Id="rId2" Target="../charts/chart3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15</xdr:row>
      <xdr:rowOff>142875</xdr:rowOff>
    </xdr:from>
    <xdr:to>
      <xdr:col>4</xdr:col>
      <xdr:colOff>2238375</xdr:colOff>
      <xdr:row>34</xdr:row>
      <xdr:rowOff>28575</xdr:rowOff>
    </xdr:to>
    <xdr:graphicFrame macro="">
      <xdr:nvGraphicFramePr>
        <xdr:cNvPr id="205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57150</xdr:rowOff>
    </xdr:from>
    <xdr:to>
      <xdr:col>15</xdr:col>
      <xdr:colOff>295275</xdr:colOff>
      <xdr:row>42</xdr:row>
      <xdr:rowOff>152400</xdr:rowOff>
    </xdr:to>
    <xdr:graphicFrame macro="">
      <xdr:nvGraphicFramePr>
        <xdr:cNvPr id="307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43</xdr:row>
      <xdr:rowOff>104775</xdr:rowOff>
    </xdr:from>
    <xdr:to>
      <xdr:col>15</xdr:col>
      <xdr:colOff>323850</xdr:colOff>
      <xdr:row>85</xdr:row>
      <xdr:rowOff>152400</xdr:rowOff>
    </xdr:to>
    <xdr:graphicFrame macro="">
      <xdr:nvGraphicFramePr>
        <xdr:cNvPr id="307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0.28219</cdr:x>
      <cdr:y>0.03023</cdr:y>
    </cdr:from>
    <cdr:to>
      <cdr:x>0.68959</cdr:x>
      <cdr:y>0.12048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3048001" y="143414"/>
          <a:ext cx="4400550" cy="4280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s-E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Presupuesto de Ingresos 2.014</a:t>
          </a:r>
        </a:p>
      </cdr:txBody>
    </cdr:sp>
  </cdr:relSizeAnchor>
  <cdr:relSizeAnchor xmlns:cdr="http://schemas.openxmlformats.org/drawingml/2006/chartDrawing">
    <cdr:from>
      <cdr:x>0.28219</cdr:x>
      <cdr:y>0.03023</cdr:y>
    </cdr:from>
    <cdr:to>
      <cdr:x>0.68959</cdr:x>
      <cdr:y>0.12048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3048001" y="143414"/>
          <a:ext cx="4400550" cy="4280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endParaRPr lang="es-E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0.28219</cdr:x>
      <cdr:y>0.03023</cdr:y>
    </cdr:from>
    <cdr:to>
      <cdr:x>0.68959</cdr:x>
      <cdr:y>0.12048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3048001" y="143414"/>
          <a:ext cx="4400550" cy="4280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s-E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Presupuesto de Gastos 2.014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7.xml.rels><?xml version="1.0" encoding="UTF-8" standalone="no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8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printerSettings/printerSettings9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48"/>
    <pageSetUpPr fitToPage="1"/>
  </sheetPr>
  <dimension ref="A1:H123"/>
  <sheetViews>
    <sheetView tabSelected="1" view="pageBreakPreview" zoomScale="115" zoomScaleNormal="100" zoomScaleSheetLayoutView="115" workbookViewId="0">
      <selection activeCell="G64" sqref="G64"/>
    </sheetView>
  </sheetViews>
  <sheetFormatPr baseColWidth="10" defaultColWidth="11.42578125" defaultRowHeight="14.25"/>
  <cols>
    <col min="1" max="1" width="5.5703125" style="3" customWidth="1"/>
    <col min="2" max="2" width="5.42578125" style="3" customWidth="1"/>
    <col min="3" max="3" width="6" style="3" customWidth="1"/>
    <col min="4" max="4" width="7.85546875" style="146" customWidth="1"/>
    <col min="5" max="5" width="87.42578125" style="60" customWidth="1"/>
    <col min="6" max="6" width="19.5703125" style="3" customWidth="1"/>
    <col min="7" max="8" width="15.42578125" style="3" customWidth="1"/>
    <col min="9" max="16384" width="11.42578125" style="3"/>
  </cols>
  <sheetData>
    <row r="1" spans="1:8" ht="18.75">
      <c r="A1" s="72"/>
      <c r="B1" s="72"/>
      <c r="C1" s="72"/>
      <c r="D1" s="129"/>
      <c r="E1" s="135" t="s">
        <v>368</v>
      </c>
      <c r="F1" s="352" t="s">
        <v>1772</v>
      </c>
      <c r="G1" s="352"/>
      <c r="H1" s="352"/>
    </row>
    <row r="2" spans="1:8" s="1" customFormat="1" ht="55.5" customHeight="1" thickBot="1">
      <c r="A2" s="142" t="s">
        <v>484</v>
      </c>
      <c r="B2" s="142" t="s">
        <v>485</v>
      </c>
      <c r="C2" s="142" t="s">
        <v>486</v>
      </c>
      <c r="D2" s="143" t="s">
        <v>487</v>
      </c>
      <c r="E2" s="238" t="s">
        <v>190</v>
      </c>
      <c r="F2" s="236" t="s">
        <v>487</v>
      </c>
      <c r="G2" s="235" t="s">
        <v>485</v>
      </c>
      <c r="H2" s="235" t="s">
        <v>484</v>
      </c>
    </row>
    <row r="3" spans="1:8" s="44" customFormat="1" ht="15" thickBot="1">
      <c r="A3" s="230" t="s">
        <v>191</v>
      </c>
      <c r="B3" s="231" t="s">
        <v>1576</v>
      </c>
      <c r="C3" s="231" t="s">
        <v>1576</v>
      </c>
      <c r="D3" s="232" t="s">
        <v>1576</v>
      </c>
      <c r="E3" s="237" t="s">
        <v>339</v>
      </c>
      <c r="F3" s="234">
        <f>SUM(F4:F12)</f>
        <v>1691383.8000000003</v>
      </c>
      <c r="G3" s="234"/>
      <c r="H3" s="234" t="e">
        <f>SUM(G4:G11)</f>
        <v>#REF!</v>
      </c>
    </row>
    <row r="4" spans="1:8" s="1" customFormat="1" ht="12.75">
      <c r="A4" s="128" t="s">
        <v>1576</v>
      </c>
      <c r="B4" s="128" t="s">
        <v>340</v>
      </c>
      <c r="C4" s="128" t="s">
        <v>1576</v>
      </c>
      <c r="D4" s="144" t="s">
        <v>1576</v>
      </c>
      <c r="E4" s="131" t="s">
        <v>341</v>
      </c>
      <c r="F4" s="226"/>
      <c r="G4" s="227" t="e">
        <f>SUM(#REF!)</f>
        <v>#REF!</v>
      </c>
    </row>
    <row r="5" spans="1:8" s="1" customFormat="1" ht="12.75">
      <c r="A5" s="128" t="s">
        <v>1576</v>
      </c>
      <c r="B5" s="128" t="s">
        <v>344</v>
      </c>
      <c r="C5" s="128" t="s">
        <v>1576</v>
      </c>
      <c r="D5" s="144" t="s">
        <v>1576</v>
      </c>
      <c r="E5" s="131" t="s">
        <v>345</v>
      </c>
      <c r="F5" s="51"/>
      <c r="G5" s="227">
        <f>SUM(F6:F9)</f>
        <v>1681564.0400000003</v>
      </c>
    </row>
    <row r="6" spans="1:8" ht="13.5">
      <c r="A6" s="72" t="s">
        <v>1576</v>
      </c>
      <c r="B6" s="72" t="s">
        <v>1576</v>
      </c>
      <c r="C6" s="72" t="s">
        <v>1228</v>
      </c>
      <c r="D6" s="129" t="s">
        <v>175</v>
      </c>
      <c r="E6" s="132" t="s">
        <v>224</v>
      </c>
      <c r="F6" s="50">
        <v>277704.73</v>
      </c>
    </row>
    <row r="7" spans="1:8" ht="13.5">
      <c r="A7" s="72" t="s">
        <v>1576</v>
      </c>
      <c r="B7" s="72" t="s">
        <v>1576</v>
      </c>
      <c r="C7" s="72" t="s">
        <v>1229</v>
      </c>
      <c r="D7" s="129" t="s">
        <v>176</v>
      </c>
      <c r="E7" s="132" t="s">
        <v>1230</v>
      </c>
      <c r="F7" s="50">
        <v>993976.66</v>
      </c>
    </row>
    <row r="8" spans="1:8" ht="13.5">
      <c r="A8" s="72" t="s">
        <v>1576</v>
      </c>
      <c r="B8" s="72" t="s">
        <v>1576</v>
      </c>
      <c r="C8" s="72" t="s">
        <v>1231</v>
      </c>
      <c r="D8" s="129" t="s">
        <v>58</v>
      </c>
      <c r="E8" s="132" t="s">
        <v>1232</v>
      </c>
      <c r="F8" s="50">
        <v>281410.62</v>
      </c>
    </row>
    <row r="9" spans="1:8" ht="13.5">
      <c r="A9" s="72" t="s">
        <v>1576</v>
      </c>
      <c r="B9" s="72" t="s">
        <v>1576</v>
      </c>
      <c r="C9" s="72" t="s">
        <v>1233</v>
      </c>
      <c r="D9" s="129" t="s">
        <v>59</v>
      </c>
      <c r="E9" s="132" t="s">
        <v>1234</v>
      </c>
      <c r="F9" s="50">
        <v>128472.03</v>
      </c>
    </row>
    <row r="10" spans="1:8" s="1" customFormat="1" ht="12.75">
      <c r="A10" s="128" t="s">
        <v>1576</v>
      </c>
      <c r="B10" s="128" t="s">
        <v>1236</v>
      </c>
      <c r="C10" s="128" t="s">
        <v>1576</v>
      </c>
      <c r="D10" s="144" t="s">
        <v>1576</v>
      </c>
      <c r="E10" s="131" t="s">
        <v>1237</v>
      </c>
      <c r="F10" s="51"/>
      <c r="G10" s="227">
        <f>SUM(F11)</f>
        <v>9819.76</v>
      </c>
    </row>
    <row r="11" spans="1:8" ht="13.5">
      <c r="A11" s="72" t="s">
        <v>1576</v>
      </c>
      <c r="B11" s="72" t="s">
        <v>1576</v>
      </c>
      <c r="C11" s="72" t="s">
        <v>1238</v>
      </c>
      <c r="D11" s="129" t="s">
        <v>177</v>
      </c>
      <c r="E11" s="132" t="s">
        <v>1239</v>
      </c>
      <c r="F11" s="50">
        <v>9819.76</v>
      </c>
    </row>
    <row r="12" spans="1:8" thickBot="1">
      <c r="A12" s="72"/>
      <c r="B12" s="72"/>
      <c r="C12" s="72"/>
      <c r="D12" s="129"/>
      <c r="E12" s="132"/>
      <c r="F12" s="96"/>
    </row>
    <row r="13" spans="1:8" s="44" customFormat="1" ht="15" thickBot="1">
      <c r="A13" s="230" t="s">
        <v>834</v>
      </c>
      <c r="B13" s="231" t="s">
        <v>1576</v>
      </c>
      <c r="C13" s="231" t="s">
        <v>1576</v>
      </c>
      <c r="D13" s="232" t="s">
        <v>1576</v>
      </c>
      <c r="E13" s="233" t="s">
        <v>835</v>
      </c>
      <c r="F13" s="234">
        <f>SUM(F15:F17)</f>
        <v>29564.19</v>
      </c>
      <c r="G13" s="234"/>
      <c r="H13" s="234">
        <f>SUM(G14:G16)</f>
        <v>29564.19</v>
      </c>
    </row>
    <row r="14" spans="1:8" s="1" customFormat="1" ht="12.75">
      <c r="A14" s="128" t="s">
        <v>1576</v>
      </c>
      <c r="B14" s="128" t="s">
        <v>660</v>
      </c>
      <c r="C14" s="128" t="s">
        <v>1576</v>
      </c>
      <c r="D14" s="144" t="s">
        <v>1576</v>
      </c>
      <c r="E14" s="131" t="s">
        <v>661</v>
      </c>
      <c r="F14" s="51"/>
      <c r="G14" s="227">
        <f>SUM(F15:F16)</f>
        <v>29564.19</v>
      </c>
    </row>
    <row r="15" spans="1:8" ht="13.5">
      <c r="A15" s="72" t="s">
        <v>1576</v>
      </c>
      <c r="B15" s="72" t="s">
        <v>1576</v>
      </c>
      <c r="C15" s="72" t="s">
        <v>662</v>
      </c>
      <c r="D15" s="129" t="s">
        <v>102</v>
      </c>
      <c r="E15" s="132" t="s">
        <v>663</v>
      </c>
      <c r="F15" s="50">
        <v>29534.19</v>
      </c>
    </row>
    <row r="16" spans="1:8" ht="13.5">
      <c r="A16" s="72" t="s">
        <v>1576</v>
      </c>
      <c r="B16" s="72" t="s">
        <v>1576</v>
      </c>
      <c r="C16" s="72" t="s">
        <v>664</v>
      </c>
      <c r="D16" s="129" t="s">
        <v>60</v>
      </c>
      <c r="E16" s="132" t="s">
        <v>665</v>
      </c>
      <c r="F16" s="50">
        <v>30</v>
      </c>
    </row>
    <row r="17" spans="1:8" thickBot="1">
      <c r="A17" s="72"/>
      <c r="B17" s="72"/>
      <c r="C17" s="72"/>
      <c r="D17" s="129"/>
      <c r="E17" s="132"/>
      <c r="F17" s="96"/>
    </row>
    <row r="18" spans="1:8" s="44" customFormat="1" ht="15" thickBot="1">
      <c r="A18" s="230" t="s">
        <v>1059</v>
      </c>
      <c r="B18" s="231" t="s">
        <v>1576</v>
      </c>
      <c r="C18" s="231" t="s">
        <v>1576</v>
      </c>
      <c r="D18" s="232" t="s">
        <v>1576</v>
      </c>
      <c r="E18" s="233" t="s">
        <v>1060</v>
      </c>
      <c r="F18" s="234">
        <f>SUM(F19:F46)</f>
        <v>641747.7699999999</v>
      </c>
      <c r="G18" s="234"/>
      <c r="H18" s="234">
        <f>SUM(G19:G45)</f>
        <v>633424.77</v>
      </c>
    </row>
    <row r="19" spans="1:8" s="1" customFormat="1" ht="12.75">
      <c r="A19" s="128" t="s">
        <v>1576</v>
      </c>
      <c r="B19" s="128" t="s">
        <v>1061</v>
      </c>
      <c r="C19" s="128" t="s">
        <v>1576</v>
      </c>
      <c r="D19" s="144" t="s">
        <v>1576</v>
      </c>
      <c r="E19" s="131" t="s">
        <v>1062</v>
      </c>
      <c r="F19" s="114"/>
      <c r="G19" s="227">
        <f>SUM(F20:F24)</f>
        <v>462367.2</v>
      </c>
    </row>
    <row r="20" spans="1:8" s="342" customFormat="1" ht="13.5">
      <c r="A20" s="339" t="s">
        <v>1576</v>
      </c>
      <c r="B20" s="339" t="s">
        <v>1576</v>
      </c>
      <c r="C20" s="339" t="s">
        <v>1063</v>
      </c>
      <c r="D20" s="340" t="s">
        <v>61</v>
      </c>
      <c r="E20" s="341" t="s">
        <v>681</v>
      </c>
      <c r="F20" s="324">
        <v>360952.05</v>
      </c>
    </row>
    <row r="21" spans="1:8" ht="13.5">
      <c r="A21" s="72" t="s">
        <v>1576</v>
      </c>
      <c r="B21" s="72" t="s">
        <v>1576</v>
      </c>
      <c r="C21" s="72" t="s">
        <v>788</v>
      </c>
      <c r="D21" s="129" t="s">
        <v>62</v>
      </c>
      <c r="E21" s="132" t="s">
        <v>682</v>
      </c>
      <c r="F21" s="50">
        <v>4283.1499999999996</v>
      </c>
    </row>
    <row r="22" spans="1:8" s="342" customFormat="1" ht="13.5">
      <c r="A22" s="339" t="s">
        <v>1576</v>
      </c>
      <c r="B22" s="339" t="s">
        <v>1576</v>
      </c>
      <c r="C22" s="339" t="s">
        <v>789</v>
      </c>
      <c r="D22" s="340" t="s">
        <v>1354</v>
      </c>
      <c r="E22" s="341" t="s">
        <v>1343</v>
      </c>
      <c r="F22" s="324">
        <v>75632</v>
      </c>
    </row>
    <row r="23" spans="1:8" s="342" customFormat="1" ht="13.5">
      <c r="A23" s="339"/>
      <c r="B23" s="339">
        <v>30</v>
      </c>
      <c r="C23" s="343">
        <v>309</v>
      </c>
      <c r="D23" s="340" t="s">
        <v>1836</v>
      </c>
      <c r="E23" s="341" t="s">
        <v>1837</v>
      </c>
      <c r="F23" s="324">
        <v>9000</v>
      </c>
    </row>
    <row r="24" spans="1:8" ht="13.5">
      <c r="A24" s="72" t="s">
        <v>1576</v>
      </c>
      <c r="B24" s="72" t="s">
        <v>1576</v>
      </c>
      <c r="C24" s="72" t="s">
        <v>790</v>
      </c>
      <c r="D24" s="129" t="s">
        <v>63</v>
      </c>
      <c r="E24" s="132" t="s">
        <v>647</v>
      </c>
      <c r="F24" s="50">
        <v>12500</v>
      </c>
    </row>
    <row r="25" spans="1:8" s="1" customFormat="1" ht="12.75">
      <c r="A25" s="128" t="s">
        <v>1576</v>
      </c>
      <c r="B25" s="128" t="s">
        <v>791</v>
      </c>
      <c r="C25" s="128" t="s">
        <v>1576</v>
      </c>
      <c r="D25" s="144" t="s">
        <v>1576</v>
      </c>
      <c r="E25" s="131" t="s">
        <v>1558</v>
      </c>
      <c r="F25" s="51"/>
      <c r="G25" s="227">
        <f>SUM(F26:F26)</f>
        <v>20204</v>
      </c>
    </row>
    <row r="26" spans="1:8" ht="13.5">
      <c r="A26" s="72" t="s">
        <v>1576</v>
      </c>
      <c r="B26" s="72" t="s">
        <v>1576</v>
      </c>
      <c r="C26" s="72" t="s">
        <v>1561</v>
      </c>
      <c r="D26" s="129" t="s">
        <v>1507</v>
      </c>
      <c r="E26" s="132" t="s">
        <v>683</v>
      </c>
      <c r="F26" s="50">
        <v>20204</v>
      </c>
    </row>
    <row r="27" spans="1:8" s="1" customFormat="1" ht="12.75">
      <c r="A27" s="128" t="s">
        <v>1576</v>
      </c>
      <c r="B27" s="128" t="s">
        <v>1564</v>
      </c>
      <c r="C27" s="128" t="s">
        <v>1576</v>
      </c>
      <c r="D27" s="144" t="s">
        <v>1576</v>
      </c>
      <c r="E27" s="131" t="s">
        <v>1565</v>
      </c>
      <c r="F27" s="51"/>
      <c r="G27" s="227">
        <f>SUM(F28:F30)</f>
        <v>23421.409999999996</v>
      </c>
    </row>
    <row r="28" spans="1:8" ht="13.5">
      <c r="A28" s="72" t="s">
        <v>1576</v>
      </c>
      <c r="B28" s="72" t="s">
        <v>1576</v>
      </c>
      <c r="C28" s="72" t="s">
        <v>1567</v>
      </c>
      <c r="D28" s="129" t="s">
        <v>1480</v>
      </c>
      <c r="E28" s="132" t="s">
        <v>1568</v>
      </c>
      <c r="F28" s="50">
        <v>20890.87</v>
      </c>
    </row>
    <row r="29" spans="1:8" ht="13.5">
      <c r="A29" s="72" t="s">
        <v>1576</v>
      </c>
      <c r="B29" s="72" t="s">
        <v>1576</v>
      </c>
      <c r="C29" s="72" t="s">
        <v>1570</v>
      </c>
      <c r="D29" s="129" t="s">
        <v>1576</v>
      </c>
      <c r="E29" s="132" t="s">
        <v>684</v>
      </c>
      <c r="F29" s="50">
        <v>1488.35</v>
      </c>
    </row>
    <row r="30" spans="1:8" ht="13.5">
      <c r="A30" s="72"/>
      <c r="B30" s="72"/>
      <c r="C30" s="72"/>
      <c r="D30" s="129" t="s">
        <v>1481</v>
      </c>
      <c r="E30" s="132" t="s">
        <v>1482</v>
      </c>
      <c r="F30" s="50">
        <v>1042.19</v>
      </c>
    </row>
    <row r="31" spans="1:8" s="1" customFormat="1" ht="12.75">
      <c r="A31" s="128" t="s">
        <v>1576</v>
      </c>
      <c r="B31" s="128" t="s">
        <v>1573</v>
      </c>
      <c r="C31" s="128" t="s">
        <v>1576</v>
      </c>
      <c r="D31" s="144" t="s">
        <v>1576</v>
      </c>
      <c r="E31" s="131" t="s">
        <v>923</v>
      </c>
      <c r="F31" s="51"/>
      <c r="G31" s="227">
        <f>SUM(F32:F37)</f>
        <v>70369.53</v>
      </c>
    </row>
    <row r="32" spans="1:8" ht="26.25">
      <c r="A32" s="72" t="s">
        <v>1576</v>
      </c>
      <c r="B32" s="72" t="s">
        <v>1576</v>
      </c>
      <c r="C32" s="72" t="s">
        <v>359</v>
      </c>
      <c r="D32" s="129" t="s">
        <v>1483</v>
      </c>
      <c r="E32" s="132" t="s">
        <v>685</v>
      </c>
      <c r="F32" s="50">
        <v>34593.980000000003</v>
      </c>
    </row>
    <row r="33" spans="1:8" ht="26.25">
      <c r="A33" s="72" t="s">
        <v>1576</v>
      </c>
      <c r="B33" s="72" t="s">
        <v>1576</v>
      </c>
      <c r="C33" s="72" t="s">
        <v>360</v>
      </c>
      <c r="D33" s="129" t="s">
        <v>1576</v>
      </c>
      <c r="E33" s="132" t="s">
        <v>0</v>
      </c>
      <c r="F33" s="50">
        <v>6</v>
      </c>
    </row>
    <row r="34" spans="1:8" ht="13.5">
      <c r="A34" s="72" t="s">
        <v>1576</v>
      </c>
      <c r="B34" s="72" t="s">
        <v>1576</v>
      </c>
      <c r="C34" s="72" t="s">
        <v>362</v>
      </c>
      <c r="D34" s="129" t="s">
        <v>1576</v>
      </c>
      <c r="E34" s="132" t="s">
        <v>686</v>
      </c>
      <c r="F34" s="50">
        <v>5078</v>
      </c>
    </row>
    <row r="35" spans="1:8" ht="13.5">
      <c r="A35" s="72" t="s">
        <v>1576</v>
      </c>
      <c r="B35" s="72" t="s">
        <v>1576</v>
      </c>
      <c r="C35" s="72" t="s">
        <v>376</v>
      </c>
      <c r="D35" s="129" t="s">
        <v>655</v>
      </c>
      <c r="E35" s="132" t="s">
        <v>377</v>
      </c>
      <c r="F35" s="50">
        <v>2916.6</v>
      </c>
    </row>
    <row r="36" spans="1:8" ht="13.5">
      <c r="A36" s="72" t="s">
        <v>1576</v>
      </c>
      <c r="B36" s="72" t="s">
        <v>1576</v>
      </c>
      <c r="C36" s="72" t="s">
        <v>378</v>
      </c>
      <c r="D36" s="129" t="s">
        <v>654</v>
      </c>
      <c r="E36" s="132" t="s">
        <v>656</v>
      </c>
      <c r="F36" s="50">
        <v>17634.95</v>
      </c>
    </row>
    <row r="37" spans="1:8" ht="13.5">
      <c r="A37" s="72"/>
      <c r="B37" s="72"/>
      <c r="C37" s="72"/>
      <c r="D37" s="129" t="s">
        <v>657</v>
      </c>
      <c r="E37" s="132" t="s">
        <v>658</v>
      </c>
      <c r="F37" s="50">
        <v>10140</v>
      </c>
    </row>
    <row r="38" spans="1:8" s="1" customFormat="1" ht="12.75">
      <c r="A38" s="128" t="s">
        <v>1576</v>
      </c>
      <c r="B38" s="128" t="s">
        <v>379</v>
      </c>
      <c r="C38" s="128" t="s">
        <v>1576</v>
      </c>
      <c r="D38" s="144" t="s">
        <v>1576</v>
      </c>
      <c r="E38" s="131" t="s">
        <v>380</v>
      </c>
      <c r="F38" s="51"/>
      <c r="G38" s="227">
        <f>SUM(F39:F39)</f>
        <v>57062.63</v>
      </c>
    </row>
    <row r="39" spans="1:8" ht="13.5">
      <c r="A39" s="72" t="s">
        <v>1576</v>
      </c>
      <c r="B39" s="72" t="s">
        <v>1576</v>
      </c>
      <c r="C39" s="72" t="s">
        <v>384</v>
      </c>
      <c r="D39" s="129" t="s">
        <v>1576</v>
      </c>
      <c r="E39" s="132" t="s">
        <v>687</v>
      </c>
      <c r="F39" s="50">
        <v>57062.63</v>
      </c>
    </row>
    <row r="40" spans="1:8" ht="13.5">
      <c r="A40" s="72"/>
      <c r="B40" s="72"/>
      <c r="C40" s="338">
        <v>399</v>
      </c>
      <c r="D40" s="337">
        <v>399</v>
      </c>
      <c r="E40" s="132" t="s">
        <v>1834</v>
      </c>
      <c r="F40" s="50">
        <v>6</v>
      </c>
    </row>
    <row r="41" spans="1:8" ht="13.5">
      <c r="A41" s="72" t="s">
        <v>1576</v>
      </c>
      <c r="B41" s="72" t="s">
        <v>1576</v>
      </c>
      <c r="C41" s="72" t="s">
        <v>1576</v>
      </c>
      <c r="D41" s="129" t="s">
        <v>1541</v>
      </c>
      <c r="E41" s="132" t="s">
        <v>1542</v>
      </c>
      <c r="F41" s="50">
        <v>2500</v>
      </c>
    </row>
    <row r="42" spans="1:8" ht="13.5">
      <c r="A42" s="72" t="s">
        <v>1576</v>
      </c>
      <c r="B42" s="72" t="s">
        <v>1576</v>
      </c>
      <c r="C42" s="72" t="s">
        <v>1576</v>
      </c>
      <c r="D42" s="129" t="s">
        <v>1543</v>
      </c>
      <c r="E42" s="132" t="s">
        <v>1544</v>
      </c>
      <c r="F42" s="50">
        <v>5805</v>
      </c>
    </row>
    <row r="43" spans="1:8" ht="13.5">
      <c r="A43" s="72" t="s">
        <v>1576</v>
      </c>
      <c r="B43" s="72" t="s">
        <v>1576</v>
      </c>
      <c r="C43" s="72" t="s">
        <v>1576</v>
      </c>
      <c r="D43" s="129" t="s">
        <v>1545</v>
      </c>
      <c r="E43" s="132" t="s">
        <v>1546</v>
      </c>
      <c r="F43" s="50">
        <v>6</v>
      </c>
    </row>
    <row r="44" spans="1:8" ht="13.5">
      <c r="A44" s="72" t="s">
        <v>1576</v>
      </c>
      <c r="B44" s="72" t="s">
        <v>1576</v>
      </c>
      <c r="C44" s="72" t="s">
        <v>1547</v>
      </c>
      <c r="D44" s="129" t="s">
        <v>1576</v>
      </c>
      <c r="E44" s="132" t="s">
        <v>1</v>
      </c>
      <c r="F44" s="147"/>
    </row>
    <row r="45" spans="1:8" ht="13.5">
      <c r="A45" s="72" t="s">
        <v>1576</v>
      </c>
      <c r="B45" s="72" t="s">
        <v>1576</v>
      </c>
      <c r="C45" s="72" t="s">
        <v>1576</v>
      </c>
      <c r="D45" s="129" t="s">
        <v>1548</v>
      </c>
      <c r="E45" s="132" t="s">
        <v>1549</v>
      </c>
      <c r="F45" s="50">
        <v>6</v>
      </c>
    </row>
    <row r="46" spans="1:8" thickBot="1">
      <c r="A46" s="72"/>
      <c r="B46" s="72"/>
      <c r="C46" s="72"/>
      <c r="D46" s="129"/>
      <c r="E46" s="132"/>
      <c r="F46" s="96"/>
    </row>
    <row r="47" spans="1:8" s="44" customFormat="1" ht="15" thickBot="1">
      <c r="A47" s="230" t="s">
        <v>677</v>
      </c>
      <c r="B47" s="231" t="s">
        <v>1576</v>
      </c>
      <c r="C47" s="231" t="s">
        <v>1576</v>
      </c>
      <c r="D47" s="232" t="s">
        <v>1576</v>
      </c>
      <c r="E47" s="233" t="s">
        <v>678</v>
      </c>
      <c r="F47" s="234">
        <f>SUM(F48:F76)</f>
        <v>2107306.14</v>
      </c>
      <c r="G47" s="234"/>
      <c r="H47" s="234" t="e">
        <f>SUM(G48:G75)</f>
        <v>#REF!</v>
      </c>
    </row>
    <row r="48" spans="1:8" s="1" customFormat="1" ht="12.75">
      <c r="A48" s="128" t="s">
        <v>1576</v>
      </c>
      <c r="B48" s="128" t="s">
        <v>225</v>
      </c>
      <c r="C48" s="128" t="s">
        <v>1576</v>
      </c>
      <c r="D48" s="144" t="s">
        <v>1576</v>
      </c>
      <c r="E48" s="131" t="s">
        <v>511</v>
      </c>
      <c r="F48" s="51"/>
      <c r="G48" s="227">
        <f>SUM(F50:F51)</f>
        <v>964685.13</v>
      </c>
    </row>
    <row r="49" spans="1:7" ht="13.5">
      <c r="A49" s="72" t="s">
        <v>1576</v>
      </c>
      <c r="B49" s="72" t="s">
        <v>1576</v>
      </c>
      <c r="C49" s="72" t="s">
        <v>512</v>
      </c>
      <c r="D49" s="129" t="s">
        <v>1576</v>
      </c>
      <c r="E49" s="132" t="s">
        <v>513</v>
      </c>
      <c r="F49" s="147"/>
    </row>
    <row r="50" spans="1:7" ht="13.5">
      <c r="A50" s="72" t="s">
        <v>1576</v>
      </c>
      <c r="B50" s="72" t="s">
        <v>1576</v>
      </c>
      <c r="C50" s="72" t="s">
        <v>1576</v>
      </c>
      <c r="D50" s="129" t="s">
        <v>514</v>
      </c>
      <c r="E50" s="132" t="s">
        <v>515</v>
      </c>
      <c r="F50" s="50">
        <v>964679.13</v>
      </c>
    </row>
    <row r="51" spans="1:7" ht="13.5">
      <c r="A51" s="72" t="s">
        <v>1576</v>
      </c>
      <c r="B51" s="72" t="s">
        <v>1576</v>
      </c>
      <c r="C51" s="72" t="s">
        <v>1576</v>
      </c>
      <c r="D51" s="129" t="s">
        <v>178</v>
      </c>
      <c r="E51" s="132" t="s">
        <v>179</v>
      </c>
      <c r="F51" s="50">
        <v>6</v>
      </c>
    </row>
    <row r="52" spans="1:7" ht="13.5">
      <c r="A52" s="72" t="s">
        <v>1576</v>
      </c>
      <c r="B52" s="128" t="s">
        <v>504</v>
      </c>
      <c r="C52" s="128" t="s">
        <v>1576</v>
      </c>
      <c r="D52" s="144" t="s">
        <v>1576</v>
      </c>
      <c r="E52" s="131" t="s">
        <v>505</v>
      </c>
      <c r="F52" s="147"/>
      <c r="G52" s="227">
        <f>SUM(F54:F61)</f>
        <v>1009315.3000000002</v>
      </c>
    </row>
    <row r="53" spans="1:7" ht="13.5">
      <c r="A53" s="72" t="s">
        <v>1576</v>
      </c>
      <c r="B53" s="72" t="s">
        <v>1576</v>
      </c>
      <c r="C53" s="72" t="s">
        <v>506</v>
      </c>
      <c r="D53" s="129" t="s">
        <v>1576</v>
      </c>
      <c r="E53" s="132" t="s">
        <v>507</v>
      </c>
      <c r="F53" s="147"/>
    </row>
    <row r="54" spans="1:7" ht="13.5">
      <c r="A54" s="72" t="s">
        <v>1576</v>
      </c>
      <c r="B54" s="72" t="s">
        <v>1576</v>
      </c>
      <c r="C54" s="72" t="s">
        <v>1576</v>
      </c>
      <c r="D54" s="129" t="s">
        <v>508</v>
      </c>
      <c r="E54" s="132" t="s">
        <v>509</v>
      </c>
      <c r="F54" s="50">
        <v>316405.42</v>
      </c>
    </row>
    <row r="55" spans="1:7" ht="26.25">
      <c r="A55" s="72" t="s">
        <v>1576</v>
      </c>
      <c r="B55" s="72" t="s">
        <v>1576</v>
      </c>
      <c r="C55" s="72" t="s">
        <v>1576</v>
      </c>
      <c r="D55" s="129" t="s">
        <v>510</v>
      </c>
      <c r="E55" s="132" t="s">
        <v>1147</v>
      </c>
      <c r="F55" s="50">
        <v>152472.85</v>
      </c>
    </row>
    <row r="56" spans="1:7" ht="13.5">
      <c r="A56" s="72" t="s">
        <v>1576</v>
      </c>
      <c r="B56" s="72" t="s">
        <v>1576</v>
      </c>
      <c r="C56" s="72" t="s">
        <v>1576</v>
      </c>
      <c r="D56" s="129" t="s">
        <v>1690</v>
      </c>
      <c r="E56" s="132" t="s">
        <v>688</v>
      </c>
      <c r="F56" s="50">
        <v>21338.46</v>
      </c>
    </row>
    <row r="57" spans="1:7" ht="13.5">
      <c r="A57" s="72"/>
      <c r="B57" s="72"/>
      <c r="C57" s="72"/>
      <c r="D57" s="129" t="s">
        <v>1691</v>
      </c>
      <c r="E57" s="132" t="s">
        <v>1692</v>
      </c>
      <c r="F57" s="50">
        <v>492659.15</v>
      </c>
    </row>
    <row r="58" spans="1:7" ht="26.25">
      <c r="A58" s="72"/>
      <c r="B58" s="72"/>
      <c r="C58" s="72"/>
      <c r="D58" s="129" t="s">
        <v>621</v>
      </c>
      <c r="E58" s="132" t="s">
        <v>689</v>
      </c>
      <c r="F58" s="50">
        <v>26421.42</v>
      </c>
    </row>
    <row r="59" spans="1:7" ht="13.5">
      <c r="A59" s="72"/>
      <c r="B59" s="72"/>
      <c r="C59" s="72"/>
      <c r="D59" s="129" t="s">
        <v>1421</v>
      </c>
      <c r="E59" s="132" t="s">
        <v>1422</v>
      </c>
      <c r="F59" s="50">
        <v>6</v>
      </c>
    </row>
    <row r="60" spans="1:7" ht="13.5">
      <c r="A60" s="72"/>
      <c r="B60" s="72"/>
      <c r="C60" s="72"/>
      <c r="D60" s="129" t="s">
        <v>1535</v>
      </c>
      <c r="E60" s="132" t="s">
        <v>396</v>
      </c>
      <c r="F60" s="50">
        <v>6</v>
      </c>
    </row>
    <row r="61" spans="1:7" ht="13.5">
      <c r="A61" s="72"/>
      <c r="B61" s="72"/>
      <c r="C61" s="72"/>
      <c r="D61" s="129" t="s">
        <v>1536</v>
      </c>
      <c r="E61" s="132" t="s">
        <v>690</v>
      </c>
      <c r="F61" s="50">
        <v>6</v>
      </c>
    </row>
    <row r="62" spans="1:7" ht="13.5">
      <c r="A62" s="72" t="s">
        <v>1576</v>
      </c>
      <c r="B62" s="128" t="s">
        <v>1202</v>
      </c>
      <c r="C62" s="128" t="s">
        <v>1576</v>
      </c>
      <c r="D62" s="144" t="s">
        <v>1576</v>
      </c>
      <c r="E62" s="131" t="s">
        <v>1203</v>
      </c>
      <c r="F62" s="147"/>
      <c r="G62" s="227">
        <f>SUM(F64:F70)</f>
        <v>131805.71</v>
      </c>
    </row>
    <row r="63" spans="1:7" ht="13.5">
      <c r="A63" s="72" t="s">
        <v>1576</v>
      </c>
      <c r="B63" s="72" t="s">
        <v>1576</v>
      </c>
      <c r="C63" s="72" t="s">
        <v>1204</v>
      </c>
      <c r="D63" s="129" t="s">
        <v>1576</v>
      </c>
      <c r="E63" s="132" t="s">
        <v>1205</v>
      </c>
      <c r="F63" s="147"/>
    </row>
    <row r="64" spans="1:7" ht="13.5">
      <c r="A64" s="72"/>
      <c r="B64" s="72"/>
      <c r="C64" s="72"/>
      <c r="D64" s="129" t="s">
        <v>480</v>
      </c>
      <c r="E64" s="132" t="s">
        <v>1537</v>
      </c>
      <c r="F64" s="50">
        <v>12000</v>
      </c>
    </row>
    <row r="65" spans="1:8" ht="13.5">
      <c r="A65" s="72"/>
      <c r="B65" s="72"/>
      <c r="C65" s="72"/>
      <c r="D65" s="129" t="s">
        <v>481</v>
      </c>
      <c r="E65" s="132" t="s">
        <v>1538</v>
      </c>
      <c r="F65" s="50">
        <v>29000</v>
      </c>
    </row>
    <row r="66" spans="1:8" ht="13.5">
      <c r="A66" s="72"/>
      <c r="B66" s="72"/>
      <c r="C66" s="72"/>
      <c r="D66" s="129" t="s">
        <v>1244</v>
      </c>
      <c r="E66" s="132" t="s">
        <v>1366</v>
      </c>
      <c r="F66" s="50">
        <v>0</v>
      </c>
    </row>
    <row r="67" spans="1:8" ht="13.5">
      <c r="A67" s="72"/>
      <c r="B67" s="72"/>
      <c r="C67" s="72"/>
      <c r="D67" s="129" t="s">
        <v>425</v>
      </c>
      <c r="E67" s="132" t="s">
        <v>1345</v>
      </c>
      <c r="F67" s="50">
        <v>83680.89</v>
      </c>
    </row>
    <row r="68" spans="1:8" s="347" customFormat="1" ht="13.5">
      <c r="A68" s="344"/>
      <c r="B68" s="344"/>
      <c r="C68" s="344"/>
      <c r="D68" s="345" t="s">
        <v>1344</v>
      </c>
      <c r="E68" s="346" t="s">
        <v>1357</v>
      </c>
      <c r="F68" s="331">
        <v>7112.82</v>
      </c>
    </row>
    <row r="69" spans="1:8" ht="13.5">
      <c r="A69" s="72"/>
      <c r="B69" s="72"/>
      <c r="C69" s="72"/>
      <c r="D69" s="129" t="s">
        <v>1355</v>
      </c>
      <c r="E69" s="132" t="s">
        <v>1356</v>
      </c>
      <c r="F69" s="50">
        <v>6</v>
      </c>
    </row>
    <row r="70" spans="1:8" ht="13.5">
      <c r="A70" s="72" t="s">
        <v>1576</v>
      </c>
      <c r="B70" s="72" t="s">
        <v>1576</v>
      </c>
      <c r="C70" s="72" t="s">
        <v>1210</v>
      </c>
      <c r="D70" s="129" t="s">
        <v>1576</v>
      </c>
      <c r="E70" s="132" t="s">
        <v>691</v>
      </c>
      <c r="F70" s="50">
        <v>6</v>
      </c>
    </row>
    <row r="71" spans="1:8" ht="13.5">
      <c r="A71" s="72" t="s">
        <v>1576</v>
      </c>
      <c r="B71" s="128" t="s">
        <v>1213</v>
      </c>
      <c r="C71" s="128" t="s">
        <v>1576</v>
      </c>
      <c r="D71" s="144" t="s">
        <v>1576</v>
      </c>
      <c r="E71" s="131" t="s">
        <v>1214</v>
      </c>
      <c r="F71" s="147"/>
      <c r="G71" s="227">
        <f>SUM(F72:F73)</f>
        <v>1500</v>
      </c>
    </row>
    <row r="72" spans="1:8" ht="13.5">
      <c r="A72" s="72"/>
      <c r="B72" s="128"/>
      <c r="C72" s="130" t="s">
        <v>350</v>
      </c>
      <c r="D72" s="129" t="s">
        <v>1576</v>
      </c>
      <c r="E72" s="132" t="s">
        <v>1216</v>
      </c>
      <c r="F72" s="147"/>
    </row>
    <row r="73" spans="1:8" ht="13.5">
      <c r="A73" s="72"/>
      <c r="B73" s="128"/>
      <c r="C73" s="130"/>
      <c r="D73" s="129" t="s">
        <v>122</v>
      </c>
      <c r="E73" s="132" t="s">
        <v>692</v>
      </c>
      <c r="F73" s="50">
        <v>1500</v>
      </c>
    </row>
    <row r="74" spans="1:8" ht="13.5">
      <c r="A74" s="72" t="s">
        <v>1576</v>
      </c>
      <c r="B74" s="128" t="s">
        <v>1215</v>
      </c>
      <c r="C74" s="128" t="s">
        <v>1576</v>
      </c>
      <c r="D74" s="144" t="s">
        <v>1576</v>
      </c>
      <c r="E74" s="131" t="s">
        <v>1216</v>
      </c>
      <c r="F74" s="147"/>
      <c r="G74" s="227" t="e">
        <f>SUM(#REF!)</f>
        <v>#REF!</v>
      </c>
    </row>
    <row r="75" spans="1:8" ht="13.5">
      <c r="A75" s="72"/>
      <c r="B75" s="128"/>
      <c r="C75" s="130" t="s">
        <v>353</v>
      </c>
      <c r="D75" s="129" t="s">
        <v>1576</v>
      </c>
      <c r="E75" s="132" t="s">
        <v>1216</v>
      </c>
      <c r="F75" s="147"/>
    </row>
    <row r="76" spans="1:8" thickBot="1">
      <c r="A76" s="72"/>
      <c r="B76" s="72"/>
      <c r="C76" s="72"/>
      <c r="D76" s="129"/>
      <c r="E76" s="132"/>
      <c r="F76" s="96"/>
    </row>
    <row r="77" spans="1:8" thickBot="1">
      <c r="A77" s="230" t="s">
        <v>1067</v>
      </c>
      <c r="B77" s="231" t="s">
        <v>1576</v>
      </c>
      <c r="C77" s="231" t="s">
        <v>1576</v>
      </c>
      <c r="D77" s="232" t="s">
        <v>1576</v>
      </c>
      <c r="E77" s="233" t="s">
        <v>1068</v>
      </c>
      <c r="F77" s="234">
        <f>SUM(F78:F92)</f>
        <v>111595.66</v>
      </c>
      <c r="G77" s="234"/>
      <c r="H77" s="234">
        <f>SUM(G78:G92)</f>
        <v>111595.66</v>
      </c>
    </row>
    <row r="78" spans="1:8" ht="13.5">
      <c r="A78" s="72" t="s">
        <v>1576</v>
      </c>
      <c r="B78" s="128" t="s">
        <v>1069</v>
      </c>
      <c r="C78" s="128" t="s">
        <v>1576</v>
      </c>
      <c r="D78" s="129"/>
      <c r="E78" s="131" t="s">
        <v>1070</v>
      </c>
      <c r="F78" s="147"/>
      <c r="G78" s="227">
        <f>SUM(F79)</f>
        <v>25000</v>
      </c>
    </row>
    <row r="79" spans="1:8" ht="13.5">
      <c r="A79" s="72"/>
      <c r="B79" s="128"/>
      <c r="C79" s="128"/>
      <c r="D79" s="129" t="s">
        <v>1539</v>
      </c>
      <c r="E79" s="132" t="s">
        <v>1540</v>
      </c>
      <c r="F79" s="50">
        <v>25000</v>
      </c>
    </row>
    <row r="80" spans="1:8" ht="13.5">
      <c r="A80" s="72" t="s">
        <v>1576</v>
      </c>
      <c r="B80" s="128" t="s">
        <v>1071</v>
      </c>
      <c r="C80" s="128" t="s">
        <v>1576</v>
      </c>
      <c r="D80" s="144" t="s">
        <v>1576</v>
      </c>
      <c r="E80" s="131" t="s">
        <v>1072</v>
      </c>
      <c r="F80" s="147"/>
      <c r="G80" s="227">
        <f>SUM(F81:F83)</f>
        <v>7186</v>
      </c>
    </row>
    <row r="81" spans="1:7" s="347" customFormat="1" ht="13.5">
      <c r="A81" s="344" t="s">
        <v>1576</v>
      </c>
      <c r="B81" s="344" t="s">
        <v>1576</v>
      </c>
      <c r="C81" s="344" t="s">
        <v>1073</v>
      </c>
      <c r="D81" s="345" t="s">
        <v>1576</v>
      </c>
      <c r="E81" s="346" t="s">
        <v>1074</v>
      </c>
      <c r="F81" s="331">
        <v>6280</v>
      </c>
    </row>
    <row r="82" spans="1:7" ht="13.5">
      <c r="A82" s="72"/>
      <c r="B82" s="72"/>
      <c r="C82" s="72"/>
      <c r="D82" s="129" t="s">
        <v>1527</v>
      </c>
      <c r="E82" s="132" t="s">
        <v>693</v>
      </c>
      <c r="F82" s="50">
        <v>900</v>
      </c>
    </row>
    <row r="83" spans="1:7" ht="13.5">
      <c r="A83" s="72"/>
      <c r="B83" s="72"/>
      <c r="C83" s="72"/>
      <c r="D83" s="129" t="s">
        <v>827</v>
      </c>
      <c r="E83" s="132" t="s">
        <v>385</v>
      </c>
      <c r="F83" s="50">
        <v>6</v>
      </c>
    </row>
    <row r="84" spans="1:7" ht="13.5">
      <c r="A84" s="72" t="s">
        <v>1576</v>
      </c>
      <c r="B84" s="128" t="s">
        <v>1003</v>
      </c>
      <c r="C84" s="128" t="s">
        <v>1576</v>
      </c>
      <c r="D84" s="144" t="s">
        <v>1576</v>
      </c>
      <c r="E84" s="131" t="s">
        <v>1004</v>
      </c>
      <c r="F84" s="147"/>
      <c r="G84" s="227">
        <f>SUM(F85:F89)</f>
        <v>79397.66</v>
      </c>
    </row>
    <row r="85" spans="1:7" s="347" customFormat="1" ht="13.5">
      <c r="A85" s="344" t="s">
        <v>1576</v>
      </c>
      <c r="B85" s="344" t="s">
        <v>1576</v>
      </c>
      <c r="C85" s="344" t="s">
        <v>694</v>
      </c>
      <c r="D85" s="345" t="s">
        <v>1576</v>
      </c>
      <c r="E85" s="346" t="s">
        <v>695</v>
      </c>
      <c r="F85" s="331">
        <v>70000</v>
      </c>
    </row>
    <row r="86" spans="1:7" ht="13.5">
      <c r="A86" s="72" t="s">
        <v>1576</v>
      </c>
      <c r="B86" s="72" t="s">
        <v>1576</v>
      </c>
      <c r="C86" s="72" t="s">
        <v>698</v>
      </c>
      <c r="D86" s="129" t="s">
        <v>1576</v>
      </c>
      <c r="E86" s="132" t="s">
        <v>696</v>
      </c>
      <c r="F86" s="50">
        <v>4333.33</v>
      </c>
    </row>
    <row r="87" spans="1:7" ht="13.5">
      <c r="A87" s="72"/>
      <c r="B87" s="72"/>
      <c r="C87" s="72" t="s">
        <v>697</v>
      </c>
      <c r="D87" s="129"/>
      <c r="E87" s="132" t="s">
        <v>699</v>
      </c>
      <c r="F87" s="50">
        <v>1500</v>
      </c>
    </row>
    <row r="88" spans="1:7" ht="13.5">
      <c r="A88" s="72"/>
      <c r="B88" s="72"/>
      <c r="C88" s="72" t="s">
        <v>700</v>
      </c>
      <c r="D88" s="129"/>
      <c r="E88" s="132" t="s">
        <v>701</v>
      </c>
      <c r="F88" s="50">
        <v>3558.33</v>
      </c>
    </row>
    <row r="89" spans="1:7" ht="13.5">
      <c r="A89" s="72" t="s">
        <v>1576</v>
      </c>
      <c r="B89" s="72" t="s">
        <v>1576</v>
      </c>
      <c r="C89" s="72" t="s">
        <v>1005</v>
      </c>
      <c r="D89" s="129" t="s">
        <v>1576</v>
      </c>
      <c r="E89" s="132" t="s">
        <v>1006</v>
      </c>
      <c r="F89" s="50">
        <v>6</v>
      </c>
    </row>
    <row r="90" spans="1:7" ht="13.5">
      <c r="A90" s="72" t="s">
        <v>1576</v>
      </c>
      <c r="B90" s="128" t="s">
        <v>1007</v>
      </c>
      <c r="C90" s="128" t="s">
        <v>1576</v>
      </c>
      <c r="D90" s="144" t="s">
        <v>1576</v>
      </c>
      <c r="E90" s="131" t="s">
        <v>1008</v>
      </c>
      <c r="F90" s="147"/>
      <c r="G90" s="227">
        <f>SUM(F91:F92)</f>
        <v>12</v>
      </c>
    </row>
    <row r="91" spans="1:7" s="45" customFormat="1" ht="16.5">
      <c r="A91" s="72" t="s">
        <v>1576</v>
      </c>
      <c r="B91" s="72" t="s">
        <v>1576</v>
      </c>
      <c r="C91" s="72" t="s">
        <v>702</v>
      </c>
      <c r="D91" s="129" t="s">
        <v>1576</v>
      </c>
      <c r="E91" s="132" t="s">
        <v>704</v>
      </c>
      <c r="F91" s="50">
        <v>6</v>
      </c>
    </row>
    <row r="92" spans="1:7" ht="13.5">
      <c r="A92" s="72" t="s">
        <v>1576</v>
      </c>
      <c r="B92" s="72" t="s">
        <v>1576</v>
      </c>
      <c r="C92" s="72" t="s">
        <v>703</v>
      </c>
      <c r="D92" s="129" t="s">
        <v>1576</v>
      </c>
      <c r="E92" s="132" t="s">
        <v>1008</v>
      </c>
      <c r="F92" s="50">
        <v>6</v>
      </c>
    </row>
    <row r="93" spans="1:7" s="44" customFormat="1" ht="15" thickBot="1">
      <c r="A93" s="72"/>
      <c r="B93" s="72"/>
      <c r="C93" s="72"/>
      <c r="D93" s="129"/>
      <c r="E93" s="132"/>
      <c r="F93" s="96"/>
    </row>
    <row r="94" spans="1:7" thickBot="1">
      <c r="A94" s="133"/>
      <c r="B94" s="133"/>
      <c r="C94" s="133"/>
      <c r="D94" s="145"/>
      <c r="E94" s="228" t="s">
        <v>1299</v>
      </c>
      <c r="F94" s="229">
        <f>SUM(F3+F13+F18+F47+F77)</f>
        <v>4581597.5600000005</v>
      </c>
    </row>
    <row r="95" spans="1:7" ht="13.5">
      <c r="A95" s="72"/>
      <c r="B95" s="72"/>
      <c r="C95" s="72"/>
      <c r="D95" s="129"/>
      <c r="E95" s="132"/>
      <c r="F95" s="96"/>
    </row>
    <row r="96" spans="1:7" thickBot="1">
      <c r="A96" s="72"/>
      <c r="B96" s="72"/>
      <c r="C96" s="72"/>
      <c r="D96" s="129"/>
      <c r="E96" s="132"/>
      <c r="F96" s="96"/>
    </row>
    <row r="97" spans="1:8" thickBot="1">
      <c r="A97" s="230" t="s">
        <v>1015</v>
      </c>
      <c r="B97" s="231" t="s">
        <v>1576</v>
      </c>
      <c r="C97" s="231" t="s">
        <v>1576</v>
      </c>
      <c r="D97" s="232" t="s">
        <v>1576</v>
      </c>
      <c r="E97" s="233" t="s">
        <v>1016</v>
      </c>
      <c r="F97" s="234">
        <f>SUM(F98:F115)</f>
        <v>775049.13</v>
      </c>
      <c r="G97" s="234"/>
      <c r="H97" s="234">
        <f>SUM(G98:G114)</f>
        <v>775049.13000000012</v>
      </c>
    </row>
    <row r="98" spans="1:8" ht="13.5">
      <c r="A98" s="72" t="s">
        <v>1576</v>
      </c>
      <c r="B98" s="128" t="s">
        <v>1019</v>
      </c>
      <c r="C98" s="128" t="s">
        <v>1576</v>
      </c>
      <c r="D98" s="144" t="s">
        <v>1576</v>
      </c>
      <c r="E98" s="131" t="s">
        <v>511</v>
      </c>
      <c r="F98" s="147"/>
      <c r="G98" s="227">
        <f>SUM(F99:F102)</f>
        <v>346520.08</v>
      </c>
    </row>
    <row r="99" spans="1:8" ht="13.5">
      <c r="A99" s="72"/>
      <c r="B99" s="72"/>
      <c r="C99" s="72"/>
      <c r="D99" s="129" t="s">
        <v>483</v>
      </c>
      <c r="E99" s="132" t="s">
        <v>482</v>
      </c>
      <c r="F99" s="50">
        <v>6</v>
      </c>
    </row>
    <row r="100" spans="1:8" ht="13.5">
      <c r="A100" s="72" t="s">
        <v>1576</v>
      </c>
      <c r="B100" s="72" t="s">
        <v>1576</v>
      </c>
      <c r="C100" s="72" t="s">
        <v>1021</v>
      </c>
      <c r="D100" s="129" t="s">
        <v>1576</v>
      </c>
      <c r="E100" s="132" t="s">
        <v>181</v>
      </c>
      <c r="F100" s="147"/>
    </row>
    <row r="101" spans="1:8" ht="13.5">
      <c r="A101" s="72" t="s">
        <v>1576</v>
      </c>
      <c r="B101" s="72" t="s">
        <v>1576</v>
      </c>
      <c r="C101" s="72" t="s">
        <v>1576</v>
      </c>
      <c r="D101" s="129" t="s">
        <v>705</v>
      </c>
      <c r="E101" s="132" t="s">
        <v>1773</v>
      </c>
      <c r="F101" s="50">
        <v>309527.08</v>
      </c>
    </row>
    <row r="102" spans="1:8" ht="13.5">
      <c r="A102" s="72"/>
      <c r="B102" s="72"/>
      <c r="C102" s="72">
        <v>721</v>
      </c>
      <c r="D102" s="129" t="s">
        <v>1764</v>
      </c>
      <c r="E102" s="132" t="s">
        <v>1774</v>
      </c>
      <c r="F102" s="50">
        <v>36987</v>
      </c>
    </row>
    <row r="103" spans="1:8" ht="13.5">
      <c r="A103" s="72" t="s">
        <v>1576</v>
      </c>
      <c r="B103" s="72" t="s">
        <v>1027</v>
      </c>
      <c r="C103" s="72" t="s">
        <v>1576</v>
      </c>
      <c r="D103" s="129" t="s">
        <v>1576</v>
      </c>
      <c r="E103" s="132" t="s">
        <v>505</v>
      </c>
      <c r="F103" s="147"/>
      <c r="G103" s="227">
        <f>SUM(F105:F106)</f>
        <v>12</v>
      </c>
    </row>
    <row r="104" spans="1:8" ht="13.5">
      <c r="A104" s="72" t="s">
        <v>1576</v>
      </c>
      <c r="B104" s="72" t="s">
        <v>1576</v>
      </c>
      <c r="C104" s="72" t="s">
        <v>870</v>
      </c>
      <c r="D104" s="129" t="s">
        <v>1576</v>
      </c>
      <c r="E104" s="132" t="s">
        <v>507</v>
      </c>
      <c r="F104" s="147"/>
    </row>
    <row r="105" spans="1:8" ht="13.5">
      <c r="A105" s="72"/>
      <c r="B105" s="72"/>
      <c r="C105" s="72"/>
      <c r="D105" s="129" t="s">
        <v>709</v>
      </c>
      <c r="E105" s="136" t="s">
        <v>706</v>
      </c>
      <c r="F105" s="50">
        <v>6</v>
      </c>
    </row>
    <row r="106" spans="1:8" ht="13.5">
      <c r="A106" s="72" t="s">
        <v>1576</v>
      </c>
      <c r="B106" s="72" t="s">
        <v>1576</v>
      </c>
      <c r="C106" s="72" t="s">
        <v>1576</v>
      </c>
      <c r="D106" s="129" t="s">
        <v>226</v>
      </c>
      <c r="E106" s="132" t="s">
        <v>1011</v>
      </c>
      <c r="F106" s="50">
        <v>6</v>
      </c>
    </row>
    <row r="107" spans="1:8" ht="13.5">
      <c r="A107" s="72" t="s">
        <v>1576</v>
      </c>
      <c r="B107" s="128" t="s">
        <v>784</v>
      </c>
      <c r="C107" s="128" t="s">
        <v>1576</v>
      </c>
      <c r="D107" s="144" t="s">
        <v>1576</v>
      </c>
      <c r="E107" s="131" t="s">
        <v>1203</v>
      </c>
      <c r="F107" s="147"/>
      <c r="G107" s="227">
        <f>SUM(F109:F114)</f>
        <v>428517.05000000005</v>
      </c>
    </row>
    <row r="108" spans="1:8" ht="13.5">
      <c r="A108" s="72" t="s">
        <v>1576</v>
      </c>
      <c r="B108" s="72" t="s">
        <v>1576</v>
      </c>
      <c r="C108" s="72" t="s">
        <v>785</v>
      </c>
      <c r="D108" s="129" t="s">
        <v>1576</v>
      </c>
      <c r="E108" s="131" t="s">
        <v>1332</v>
      </c>
      <c r="F108" s="147"/>
    </row>
    <row r="109" spans="1:8" ht="13.5">
      <c r="A109" s="72"/>
      <c r="B109" s="72"/>
      <c r="C109" s="72"/>
      <c r="D109" s="129" t="s">
        <v>172</v>
      </c>
      <c r="E109" s="132" t="s">
        <v>1775</v>
      </c>
      <c r="F109" s="50">
        <v>154730.72</v>
      </c>
    </row>
    <row r="110" spans="1:8" ht="13.5">
      <c r="A110" s="72"/>
      <c r="B110" s="72"/>
      <c r="C110" s="72">
        <v>761</v>
      </c>
      <c r="D110" s="129" t="s">
        <v>707</v>
      </c>
      <c r="E110" s="132" t="s">
        <v>1776</v>
      </c>
      <c r="F110" s="50">
        <v>17640.72</v>
      </c>
    </row>
    <row r="111" spans="1:8" ht="13.5">
      <c r="A111" s="72"/>
      <c r="B111" s="72"/>
      <c r="C111" s="72"/>
      <c r="D111" s="129" t="s">
        <v>1333</v>
      </c>
      <c r="E111" s="132" t="s">
        <v>1777</v>
      </c>
      <c r="F111" s="50">
        <v>177662.89</v>
      </c>
    </row>
    <row r="112" spans="1:8" ht="13.5">
      <c r="A112" s="72"/>
      <c r="B112" s="72"/>
      <c r="C112" s="72"/>
      <c r="D112" s="129" t="s">
        <v>1334</v>
      </c>
      <c r="E112" s="132" t="s">
        <v>1778</v>
      </c>
      <c r="F112" s="50">
        <v>78470.720000000001</v>
      </c>
    </row>
    <row r="113" spans="1:8" ht="13.5">
      <c r="A113" s="72"/>
      <c r="B113" s="72"/>
      <c r="C113" s="72"/>
      <c r="D113" s="129" t="s">
        <v>266</v>
      </c>
      <c r="E113" s="132" t="s">
        <v>1075</v>
      </c>
      <c r="F113" s="50">
        <v>6</v>
      </c>
    </row>
    <row r="114" spans="1:8" ht="13.5">
      <c r="A114" s="72" t="s">
        <v>1576</v>
      </c>
      <c r="B114" s="72" t="s">
        <v>1576</v>
      </c>
      <c r="C114" s="72" t="s">
        <v>735</v>
      </c>
      <c r="D114" s="129" t="s">
        <v>1576</v>
      </c>
      <c r="E114" s="132" t="s">
        <v>1419</v>
      </c>
      <c r="F114" s="50">
        <v>6</v>
      </c>
    </row>
    <row r="115" spans="1:8" ht="13.5">
      <c r="A115" s="72"/>
      <c r="B115" s="72"/>
      <c r="C115" s="72"/>
      <c r="D115" s="129"/>
      <c r="E115" s="132"/>
      <c r="F115" s="96"/>
    </row>
    <row r="116" spans="1:8" ht="13.5">
      <c r="A116" s="72"/>
      <c r="B116" s="72"/>
      <c r="C116" s="72"/>
      <c r="D116" s="129"/>
      <c r="E116" s="132"/>
      <c r="F116" s="96"/>
    </row>
    <row r="117" spans="1:8" ht="13.5">
      <c r="A117" s="72"/>
      <c r="B117" s="72"/>
      <c r="C117" s="72"/>
      <c r="D117" s="129"/>
      <c r="E117" s="132"/>
      <c r="F117" s="96"/>
    </row>
    <row r="118" spans="1:8" thickBot="1">
      <c r="A118" s="72"/>
      <c r="B118" s="72"/>
      <c r="C118" s="72"/>
      <c r="D118" s="129"/>
      <c r="E118" s="134"/>
      <c r="F118" s="96"/>
    </row>
    <row r="119" spans="1:8" thickBot="1">
      <c r="A119" s="72"/>
      <c r="B119" s="72"/>
      <c r="C119" s="72"/>
      <c r="D119" s="129"/>
      <c r="E119" s="228" t="s">
        <v>1300</v>
      </c>
      <c r="F119" s="229">
        <v>775049.13</v>
      </c>
    </row>
    <row r="120" spans="1:8" thickBot="1">
      <c r="A120" s="72"/>
      <c r="B120" s="72"/>
      <c r="C120" s="72"/>
      <c r="D120" s="129"/>
      <c r="E120" s="134"/>
      <c r="F120" s="96"/>
    </row>
    <row r="121" spans="1:8" thickBot="1">
      <c r="A121" s="72"/>
      <c r="B121" s="72"/>
      <c r="C121" s="72"/>
      <c r="D121" s="129"/>
      <c r="E121" s="219" t="s">
        <v>1301</v>
      </c>
      <c r="F121" s="220">
        <f>SUM(F94+F119)</f>
        <v>5356646.6900000004</v>
      </c>
      <c r="G121" s="220" t="e">
        <f>SUM(G3:G120)</f>
        <v>#REF!</v>
      </c>
      <c r="H121" s="220" t="e">
        <f>SUM(H3:H120)</f>
        <v>#REF!</v>
      </c>
    </row>
    <row r="122" spans="1:8" ht="13.5">
      <c r="A122" s="72"/>
      <c r="B122" s="72"/>
      <c r="C122" s="72"/>
      <c r="D122" s="129"/>
      <c r="E122" s="132"/>
    </row>
    <row r="123" spans="1:8" ht="13.5">
      <c r="A123" s="72"/>
      <c r="B123" s="72"/>
      <c r="C123" s="72"/>
      <c r="D123" s="129"/>
      <c r="E123" s="132"/>
    </row>
  </sheetData>
  <mergeCells count="1">
    <mergeCell ref="F1:H1"/>
  </mergeCells>
  <phoneticPr fontId="2" type="noConversion"/>
  <pageMargins left="0.78740157480314965" right="0.78740157480314965" top="0.98425196850393704" bottom="0.98425196850393704" header="0" footer="0"/>
  <pageSetup paperSize="9" scale="80" fitToHeight="16" orientation="landscape" r:id="rId1"/>
  <headerFooter alignWithMargins="0">
    <oddHeader>&amp;C&amp;"Calibri,Negrita"&amp;12AYUNTAMIENTO DE VILLANUEVA DEL TRABUCO</oddHeader>
    <oddFooter>&amp;L&amp;"Calibri,Normal"Presupuesto de Ingresos&amp;C&amp;"Calibri,Normal"Página &amp;P de &amp;N&amp;R&amp;"Calibri,Normal"&amp;D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tabColor indexed="21"/>
    <pageSetUpPr fitToPage="1"/>
  </sheetPr>
  <dimension ref="A1:I545"/>
  <sheetViews>
    <sheetView topLeftCell="A265" zoomScaleNormal="100" zoomScaleSheetLayoutView="100" workbookViewId="0">
      <selection activeCell="J222" sqref="J222"/>
    </sheetView>
  </sheetViews>
  <sheetFormatPr baseColWidth="10" defaultColWidth="11.42578125" defaultRowHeight="30.2" customHeight="1"/>
  <cols>
    <col min="1" max="1" width="4.5703125" style="40" customWidth="1"/>
    <col min="2" max="2" width="4.140625" style="40" customWidth="1"/>
    <col min="3" max="3" width="4.5703125" style="40" customWidth="1"/>
    <col min="4" max="4" width="4.42578125" style="40" customWidth="1"/>
    <col min="5" max="5" width="9.140625" style="39" customWidth="1"/>
    <col min="6" max="6" width="98.5703125" style="49" bestFit="1" customWidth="1"/>
    <col min="7" max="9" width="18.42578125" style="48" customWidth="1"/>
    <col min="10" max="16384" width="11.42578125" style="37"/>
  </cols>
  <sheetData>
    <row r="1" spans="1:9" ht="57.75" customHeight="1" thickBot="1">
      <c r="A1" s="97" t="s">
        <v>926</v>
      </c>
      <c r="B1" s="97" t="s">
        <v>484</v>
      </c>
      <c r="C1" s="97" t="s">
        <v>485</v>
      </c>
      <c r="D1" s="97" t="s">
        <v>486</v>
      </c>
      <c r="E1" s="98" t="s">
        <v>487</v>
      </c>
      <c r="F1" s="99" t="s">
        <v>1198</v>
      </c>
      <c r="G1" s="353" t="s">
        <v>1772</v>
      </c>
      <c r="H1" s="354"/>
      <c r="I1" s="355"/>
    </row>
    <row r="2" spans="1:9" s="43" customFormat="1" ht="21.75" customHeight="1" thickBot="1">
      <c r="A2" s="100"/>
      <c r="B2" s="101" t="s">
        <v>488</v>
      </c>
      <c r="C2" s="101"/>
      <c r="D2" s="101"/>
      <c r="E2" s="102"/>
      <c r="F2" s="103" t="s">
        <v>489</v>
      </c>
      <c r="G2" s="115"/>
      <c r="H2" s="115"/>
      <c r="I2" s="112">
        <f>SUM(H3:H65)</f>
        <v>1862414.9600000002</v>
      </c>
    </row>
    <row r="3" spans="1:9" ht="20.25" customHeight="1">
      <c r="A3" s="52">
        <v>912</v>
      </c>
      <c r="B3" s="53">
        <v>1</v>
      </c>
      <c r="C3" s="56" t="s">
        <v>340</v>
      </c>
      <c r="D3" s="56" t="s">
        <v>1576</v>
      </c>
      <c r="E3" s="57" t="s">
        <v>1576</v>
      </c>
      <c r="F3" s="149" t="s">
        <v>169</v>
      </c>
      <c r="G3" s="113"/>
      <c r="H3" s="114">
        <f>SUM(G4:G6)</f>
        <v>101000</v>
      </c>
      <c r="I3" s="113"/>
    </row>
    <row r="4" spans="1:9" ht="20.25" customHeight="1">
      <c r="A4" s="52"/>
      <c r="B4" s="53"/>
      <c r="C4" s="53" t="s">
        <v>1576</v>
      </c>
      <c r="D4" s="53" t="s">
        <v>342</v>
      </c>
      <c r="E4" s="54" t="s">
        <v>1576</v>
      </c>
      <c r="F4" s="55" t="s">
        <v>1080</v>
      </c>
      <c r="G4" s="50"/>
      <c r="H4" s="50"/>
      <c r="I4" s="50"/>
    </row>
    <row r="5" spans="1:9" ht="20.25" customHeight="1">
      <c r="A5" s="52">
        <v>912</v>
      </c>
      <c r="B5" s="53">
        <v>1</v>
      </c>
      <c r="C5" s="53">
        <v>10</v>
      </c>
      <c r="D5" s="53">
        <v>100</v>
      </c>
      <c r="E5" s="54" t="s">
        <v>310</v>
      </c>
      <c r="F5" s="55" t="s">
        <v>311</v>
      </c>
      <c r="G5" s="50">
        <v>3000</v>
      </c>
      <c r="H5" s="50"/>
      <c r="I5" s="50"/>
    </row>
    <row r="6" spans="1:9" ht="20.25" customHeight="1">
      <c r="A6" s="52"/>
      <c r="B6" s="53"/>
      <c r="C6" s="53" t="s">
        <v>1576</v>
      </c>
      <c r="D6" s="53" t="s">
        <v>1576</v>
      </c>
      <c r="E6" s="54" t="s">
        <v>170</v>
      </c>
      <c r="F6" s="55" t="s">
        <v>171</v>
      </c>
      <c r="G6" s="50">
        <v>98000</v>
      </c>
      <c r="H6" s="50"/>
      <c r="I6" s="50"/>
    </row>
    <row r="7" spans="1:9" ht="20.25" customHeight="1">
      <c r="A7" s="52"/>
      <c r="B7" s="53"/>
      <c r="C7" s="56" t="s">
        <v>1172</v>
      </c>
      <c r="D7" s="56" t="s">
        <v>1576</v>
      </c>
      <c r="E7" s="57" t="s">
        <v>1576</v>
      </c>
      <c r="F7" s="58" t="s">
        <v>1173</v>
      </c>
      <c r="G7" s="50"/>
      <c r="H7" s="51">
        <f>SUM(G8:G25)</f>
        <v>371724.25</v>
      </c>
      <c r="I7" s="50"/>
    </row>
    <row r="8" spans="1:9" ht="20.25" customHeight="1">
      <c r="A8" s="52"/>
      <c r="B8" s="53"/>
      <c r="C8" s="53" t="s">
        <v>1576</v>
      </c>
      <c r="D8" s="53" t="s">
        <v>1174</v>
      </c>
      <c r="E8" s="54" t="s">
        <v>1576</v>
      </c>
      <c r="F8" s="150" t="s">
        <v>171</v>
      </c>
      <c r="G8" s="50"/>
      <c r="H8" s="50"/>
      <c r="I8" s="50"/>
    </row>
    <row r="9" spans="1:9" ht="20.25" customHeight="1">
      <c r="A9" s="52">
        <v>920</v>
      </c>
      <c r="B9" s="53"/>
      <c r="C9" s="53" t="s">
        <v>1576</v>
      </c>
      <c r="D9" s="53" t="s">
        <v>1576</v>
      </c>
      <c r="E9" s="334" t="s">
        <v>1816</v>
      </c>
      <c r="F9" s="55" t="s">
        <v>314</v>
      </c>
      <c r="G9" s="50">
        <v>14475.52</v>
      </c>
      <c r="H9" s="50"/>
      <c r="I9" s="50"/>
    </row>
    <row r="10" spans="1:9" ht="20.25" customHeight="1">
      <c r="A10" s="52">
        <v>151</v>
      </c>
      <c r="B10" s="53"/>
      <c r="C10" s="53"/>
      <c r="D10" s="53"/>
      <c r="E10" s="54" t="s">
        <v>1817</v>
      </c>
      <c r="F10" s="55" t="s">
        <v>312</v>
      </c>
      <c r="G10" s="50">
        <v>13729.89</v>
      </c>
      <c r="H10" s="50"/>
      <c r="I10" s="50"/>
    </row>
    <row r="11" spans="1:9" ht="20.25" customHeight="1">
      <c r="A11" s="52">
        <v>920</v>
      </c>
      <c r="B11" s="53"/>
      <c r="C11" s="53"/>
      <c r="D11" s="53"/>
      <c r="E11" s="54" t="s">
        <v>313</v>
      </c>
      <c r="F11" s="55" t="s">
        <v>315</v>
      </c>
      <c r="G11" s="50">
        <v>42119.9</v>
      </c>
      <c r="H11" s="50"/>
      <c r="I11" s="50"/>
    </row>
    <row r="12" spans="1:9" ht="20.25" customHeight="1">
      <c r="A12" s="52">
        <v>920</v>
      </c>
      <c r="B12" s="53"/>
      <c r="C12" s="53"/>
      <c r="D12" s="53"/>
      <c r="E12" s="54" t="s">
        <v>316</v>
      </c>
      <c r="F12" s="55" t="s">
        <v>317</v>
      </c>
      <c r="G12" s="50">
        <v>7696.8</v>
      </c>
      <c r="H12" s="50"/>
      <c r="I12" s="50"/>
    </row>
    <row r="13" spans="1:9" ht="20.25" customHeight="1">
      <c r="A13" s="52">
        <v>132</v>
      </c>
      <c r="B13" s="53"/>
      <c r="C13" s="53"/>
      <c r="D13" s="53"/>
      <c r="E13" s="54" t="s">
        <v>313</v>
      </c>
      <c r="F13" s="55" t="s">
        <v>318</v>
      </c>
      <c r="G13" s="50">
        <v>48110.58</v>
      </c>
      <c r="H13" s="50"/>
      <c r="I13" s="50"/>
    </row>
    <row r="14" spans="1:9" ht="20.25" customHeight="1">
      <c r="A14" s="52">
        <v>165</v>
      </c>
      <c r="B14" s="53"/>
      <c r="C14" s="53"/>
      <c r="D14" s="53"/>
      <c r="E14" s="54" t="s">
        <v>316</v>
      </c>
      <c r="F14" s="55" t="s">
        <v>319</v>
      </c>
      <c r="G14" s="50">
        <v>10639.9</v>
      </c>
      <c r="H14" s="50"/>
      <c r="I14" s="50"/>
    </row>
    <row r="15" spans="1:9" ht="20.25" customHeight="1">
      <c r="A15" s="52"/>
      <c r="B15" s="53"/>
      <c r="C15" s="53" t="s">
        <v>1576</v>
      </c>
      <c r="D15" s="53" t="s">
        <v>1191</v>
      </c>
      <c r="E15" s="54" t="s">
        <v>1576</v>
      </c>
      <c r="F15" s="150" t="s">
        <v>1169</v>
      </c>
      <c r="G15" s="50"/>
      <c r="H15" s="50"/>
      <c r="I15" s="50"/>
    </row>
    <row r="16" spans="1:9" ht="20.25" customHeight="1">
      <c r="A16" s="52">
        <v>920</v>
      </c>
      <c r="B16" s="53"/>
      <c r="C16" s="53" t="s">
        <v>1576</v>
      </c>
      <c r="D16" s="53" t="s">
        <v>1576</v>
      </c>
      <c r="E16" s="54" t="s">
        <v>320</v>
      </c>
      <c r="F16" s="55" t="s">
        <v>321</v>
      </c>
      <c r="G16" s="50">
        <v>29634.57</v>
      </c>
      <c r="H16" s="50"/>
      <c r="I16" s="50"/>
    </row>
    <row r="17" spans="1:9" ht="20.25" customHeight="1">
      <c r="A17" s="52">
        <v>151</v>
      </c>
      <c r="B17" s="53"/>
      <c r="C17" s="53"/>
      <c r="D17" s="53"/>
      <c r="E17" s="54" t="s">
        <v>1818</v>
      </c>
      <c r="F17" s="55" t="s">
        <v>322</v>
      </c>
      <c r="G17" s="50">
        <v>17097.939999999999</v>
      </c>
      <c r="H17" s="50"/>
      <c r="I17" s="50"/>
    </row>
    <row r="18" spans="1:9" ht="20.25" customHeight="1">
      <c r="A18" s="52">
        <v>920</v>
      </c>
      <c r="B18" s="53"/>
      <c r="C18" s="53"/>
      <c r="D18" s="53"/>
      <c r="E18" s="54" t="s">
        <v>1818</v>
      </c>
      <c r="F18" s="55" t="s">
        <v>324</v>
      </c>
      <c r="G18" s="50">
        <v>58123.43</v>
      </c>
      <c r="H18" s="50"/>
      <c r="I18" s="50"/>
    </row>
    <row r="19" spans="1:9" ht="20.25" customHeight="1">
      <c r="A19" s="52">
        <v>920</v>
      </c>
      <c r="B19" s="53"/>
      <c r="C19" s="53"/>
      <c r="D19" s="53"/>
      <c r="E19" s="54" t="s">
        <v>1818</v>
      </c>
      <c r="F19" s="55" t="s">
        <v>325</v>
      </c>
      <c r="G19" s="50">
        <v>11820.29</v>
      </c>
      <c r="H19" s="50"/>
      <c r="I19" s="50"/>
    </row>
    <row r="20" spans="1:9" ht="20.25" customHeight="1">
      <c r="A20" s="52">
        <v>132</v>
      </c>
      <c r="B20" s="53"/>
      <c r="C20" s="53"/>
      <c r="D20" s="53"/>
      <c r="E20" s="54" t="s">
        <v>1818</v>
      </c>
      <c r="F20" s="55" t="s">
        <v>326</v>
      </c>
      <c r="G20" s="50">
        <v>80222.539999999994</v>
      </c>
      <c r="H20" s="50"/>
      <c r="I20" s="50"/>
    </row>
    <row r="21" spans="1:9" ht="20.25" customHeight="1">
      <c r="A21" s="52">
        <v>165</v>
      </c>
      <c r="B21" s="53"/>
      <c r="C21" s="53"/>
      <c r="D21" s="53"/>
      <c r="E21" s="54" t="s">
        <v>1818</v>
      </c>
      <c r="F21" s="55" t="s">
        <v>327</v>
      </c>
      <c r="G21" s="50">
        <v>16914.400000000001</v>
      </c>
      <c r="H21" s="50"/>
      <c r="I21" s="50"/>
    </row>
    <row r="22" spans="1:9" ht="20.25" customHeight="1">
      <c r="A22" s="52">
        <v>920</v>
      </c>
      <c r="B22" s="53"/>
      <c r="C22" s="53"/>
      <c r="D22" s="53"/>
      <c r="E22" s="54" t="s">
        <v>323</v>
      </c>
      <c r="F22" s="55" t="s">
        <v>328</v>
      </c>
      <c r="G22" s="50">
        <v>6000</v>
      </c>
      <c r="H22" s="50"/>
      <c r="I22" s="50"/>
    </row>
    <row r="23" spans="1:9" ht="20.25" customHeight="1">
      <c r="A23" s="52">
        <v>934</v>
      </c>
      <c r="B23" s="53"/>
      <c r="C23" s="53"/>
      <c r="D23" s="53"/>
      <c r="E23" s="54" t="s">
        <v>323</v>
      </c>
      <c r="F23" s="55" t="s">
        <v>1782</v>
      </c>
      <c r="G23" s="50">
        <v>5000</v>
      </c>
      <c r="H23" s="50"/>
      <c r="I23" s="50"/>
    </row>
    <row r="24" spans="1:9" ht="20.25" customHeight="1">
      <c r="A24" s="52">
        <v>920</v>
      </c>
      <c r="B24" s="53"/>
      <c r="C24" s="53"/>
      <c r="D24" s="53"/>
      <c r="E24" s="54" t="s">
        <v>1819</v>
      </c>
      <c r="F24" s="55" t="s">
        <v>1780</v>
      </c>
      <c r="G24" s="50">
        <v>10132.49</v>
      </c>
      <c r="H24" s="50"/>
      <c r="I24" s="50"/>
    </row>
    <row r="25" spans="1:9" ht="20.25" customHeight="1">
      <c r="A25" s="52">
        <v>920</v>
      </c>
      <c r="B25" s="53"/>
      <c r="C25" s="53" t="s">
        <v>1576</v>
      </c>
      <c r="D25" s="53" t="s">
        <v>467</v>
      </c>
      <c r="E25" s="54" t="s">
        <v>1576</v>
      </c>
      <c r="F25" s="55" t="s">
        <v>1171</v>
      </c>
      <c r="G25" s="50">
        <v>6</v>
      </c>
      <c r="H25" s="50"/>
      <c r="I25" s="50"/>
    </row>
    <row r="26" spans="1:9" ht="20.25" customHeight="1">
      <c r="A26" s="52"/>
      <c r="B26" s="53"/>
      <c r="C26" s="56" t="s">
        <v>1236</v>
      </c>
      <c r="D26" s="56" t="s">
        <v>1576</v>
      </c>
      <c r="E26" s="57" t="s">
        <v>1576</v>
      </c>
      <c r="F26" s="58" t="s">
        <v>468</v>
      </c>
      <c r="G26" s="50"/>
      <c r="H26" s="51">
        <f>SUM(G27:G43)</f>
        <v>805083.35</v>
      </c>
      <c r="I26" s="50"/>
    </row>
    <row r="27" spans="1:9" ht="20.25" customHeight="1">
      <c r="A27" s="52"/>
      <c r="B27" s="53"/>
      <c r="C27" s="53" t="s">
        <v>1576</v>
      </c>
      <c r="D27" s="53" t="s">
        <v>1238</v>
      </c>
      <c r="E27" s="54" t="s">
        <v>1576</v>
      </c>
      <c r="F27" s="59" t="s">
        <v>469</v>
      </c>
      <c r="G27" s="50"/>
      <c r="H27" s="50"/>
      <c r="I27" s="50"/>
    </row>
    <row r="28" spans="1:9" ht="20.25" customHeight="1">
      <c r="A28" s="52">
        <v>164</v>
      </c>
      <c r="B28" s="53"/>
      <c r="C28" s="53" t="s">
        <v>1576</v>
      </c>
      <c r="D28" s="53" t="s">
        <v>1576</v>
      </c>
      <c r="E28" s="54" t="s">
        <v>470</v>
      </c>
      <c r="F28" s="55" t="s">
        <v>329</v>
      </c>
      <c r="G28" s="50">
        <v>14594.88</v>
      </c>
      <c r="H28" s="50"/>
      <c r="I28" s="50"/>
    </row>
    <row r="29" spans="1:9" ht="20.25" customHeight="1">
      <c r="A29" s="52">
        <v>450</v>
      </c>
      <c r="B29" s="53"/>
      <c r="C29" s="53"/>
      <c r="D29" s="53"/>
      <c r="E29" s="54" t="s">
        <v>470</v>
      </c>
      <c r="F29" s="55" t="s">
        <v>330</v>
      </c>
      <c r="G29" s="50">
        <v>116439.51</v>
      </c>
      <c r="H29" s="50"/>
      <c r="I29" s="50"/>
    </row>
    <row r="30" spans="1:9" ht="20.25" customHeight="1">
      <c r="A30" s="52">
        <v>320</v>
      </c>
      <c r="B30" s="53"/>
      <c r="C30" s="53"/>
      <c r="D30" s="53"/>
      <c r="E30" s="54" t="s">
        <v>470</v>
      </c>
      <c r="F30" s="55" t="s">
        <v>331</v>
      </c>
      <c r="G30" s="50">
        <v>11909.62</v>
      </c>
      <c r="H30" s="50"/>
      <c r="I30" s="50"/>
    </row>
    <row r="31" spans="1:9" ht="20.25" customHeight="1">
      <c r="A31" s="52">
        <v>332</v>
      </c>
      <c r="B31" s="53"/>
      <c r="C31" s="53"/>
      <c r="D31" s="53"/>
      <c r="E31" s="54" t="s">
        <v>470</v>
      </c>
      <c r="F31" s="55" t="s">
        <v>332</v>
      </c>
      <c r="G31" s="50">
        <v>13801.41</v>
      </c>
      <c r="H31" s="50"/>
      <c r="I31" s="50"/>
    </row>
    <row r="32" spans="1:9" ht="20.25" customHeight="1">
      <c r="A32" s="52">
        <v>340</v>
      </c>
      <c r="B32" s="53"/>
      <c r="C32" s="53"/>
      <c r="D32" s="53"/>
      <c r="E32" s="54" t="s">
        <v>470</v>
      </c>
      <c r="F32" s="55" t="s">
        <v>333</v>
      </c>
      <c r="G32" s="50">
        <v>19931.310000000001</v>
      </c>
      <c r="H32" s="50"/>
      <c r="I32" s="50"/>
    </row>
    <row r="33" spans="1:9" ht="20.25" customHeight="1">
      <c r="A33" s="52">
        <v>920</v>
      </c>
      <c r="B33" s="53"/>
      <c r="C33" s="53"/>
      <c r="D33" s="53"/>
      <c r="E33" s="54" t="s">
        <v>470</v>
      </c>
      <c r="F33" s="55" t="s">
        <v>334</v>
      </c>
      <c r="G33" s="50">
        <v>45003.73</v>
      </c>
      <c r="H33" s="50"/>
      <c r="I33" s="50"/>
    </row>
    <row r="34" spans="1:9" ht="20.25" customHeight="1">
      <c r="A34" s="52">
        <v>163</v>
      </c>
      <c r="B34" s="53"/>
      <c r="C34" s="53"/>
      <c r="D34" s="53"/>
      <c r="E34" s="54" t="s">
        <v>335</v>
      </c>
      <c r="F34" s="55" t="s">
        <v>336</v>
      </c>
      <c r="G34" s="50">
        <v>66622.8</v>
      </c>
      <c r="H34" s="50"/>
      <c r="I34" s="50"/>
    </row>
    <row r="35" spans="1:9" ht="20.25" customHeight="1">
      <c r="A35" s="52">
        <v>161</v>
      </c>
      <c r="B35" s="53"/>
      <c r="C35" s="53"/>
      <c r="D35" s="53"/>
      <c r="E35" s="54" t="s">
        <v>1358</v>
      </c>
      <c r="F35" s="55" t="s">
        <v>337</v>
      </c>
      <c r="G35" s="50">
        <v>39700.370000000003</v>
      </c>
      <c r="H35" s="50"/>
      <c r="I35" s="50"/>
    </row>
    <row r="36" spans="1:9" ht="20.25" customHeight="1">
      <c r="A36" s="52">
        <v>171</v>
      </c>
      <c r="B36" s="53"/>
      <c r="C36" s="53"/>
      <c r="D36" s="53"/>
      <c r="E36" s="54" t="s">
        <v>470</v>
      </c>
      <c r="F36" s="55" t="s">
        <v>338</v>
      </c>
      <c r="G36" s="50">
        <v>48092.47</v>
      </c>
      <c r="H36" s="50"/>
      <c r="I36" s="50"/>
    </row>
    <row r="37" spans="1:9" ht="20.25" customHeight="1">
      <c r="A37" s="52"/>
      <c r="B37" s="53"/>
      <c r="C37" s="53" t="s">
        <v>1576</v>
      </c>
      <c r="D37" s="53" t="s">
        <v>474</v>
      </c>
      <c r="E37" s="54"/>
      <c r="F37" s="59" t="s">
        <v>475</v>
      </c>
      <c r="G37" s="50"/>
      <c r="H37" s="50"/>
      <c r="I37" s="50"/>
    </row>
    <row r="38" spans="1:9" ht="20.25" customHeight="1">
      <c r="A38" s="52">
        <v>164</v>
      </c>
      <c r="B38" s="53"/>
      <c r="C38" s="53"/>
      <c r="D38" s="53"/>
      <c r="E38" s="54" t="s">
        <v>1554</v>
      </c>
      <c r="F38" s="55" t="s">
        <v>1783</v>
      </c>
      <c r="G38" s="50">
        <v>5000</v>
      </c>
      <c r="H38" s="50"/>
      <c r="I38" s="50"/>
    </row>
    <row r="39" spans="1:9" ht="20.25" customHeight="1">
      <c r="A39" s="52">
        <v>241</v>
      </c>
      <c r="B39" s="53"/>
      <c r="C39" s="53"/>
      <c r="D39" s="53"/>
      <c r="E39" s="54" t="s">
        <v>1554</v>
      </c>
      <c r="F39" s="55" t="s">
        <v>1813</v>
      </c>
      <c r="G39" s="209">
        <v>250000</v>
      </c>
      <c r="H39" s="50"/>
      <c r="I39" s="50"/>
    </row>
    <row r="40" spans="1:9" ht="20.25" customHeight="1">
      <c r="A40" s="52">
        <v>231</v>
      </c>
      <c r="B40" s="53"/>
      <c r="C40" s="53"/>
      <c r="D40" s="53"/>
      <c r="E40" s="54" t="s">
        <v>1554</v>
      </c>
      <c r="F40" s="55" t="s">
        <v>1779</v>
      </c>
      <c r="G40" s="209">
        <v>30000</v>
      </c>
      <c r="H40" s="50"/>
      <c r="I40" s="50"/>
    </row>
    <row r="41" spans="1:9" ht="20.25" customHeight="1">
      <c r="A41" s="52">
        <v>321</v>
      </c>
      <c r="B41" s="53"/>
      <c r="C41" s="53"/>
      <c r="D41" s="53"/>
      <c r="E41" s="54" t="s">
        <v>1554</v>
      </c>
      <c r="F41" s="55" t="s">
        <v>81</v>
      </c>
      <c r="G41" s="50">
        <v>108682.13</v>
      </c>
      <c r="H41" s="50"/>
      <c r="I41" s="50"/>
    </row>
    <row r="42" spans="1:9" ht="20.25" customHeight="1">
      <c r="A42" s="52">
        <v>340</v>
      </c>
      <c r="B42" s="53"/>
      <c r="C42" s="53"/>
      <c r="D42" s="53"/>
      <c r="E42" s="54" t="s">
        <v>1554</v>
      </c>
      <c r="F42" s="55" t="s">
        <v>192</v>
      </c>
      <c r="G42" s="50">
        <v>15654.94</v>
      </c>
      <c r="H42" s="50"/>
      <c r="I42" s="50"/>
    </row>
    <row r="43" spans="1:9" ht="20.25" customHeight="1">
      <c r="A43" s="52">
        <v>920</v>
      </c>
      <c r="B43" s="53"/>
      <c r="C43" s="53"/>
      <c r="D43" s="53"/>
      <c r="E43" s="54" t="s">
        <v>1554</v>
      </c>
      <c r="F43" s="55" t="s">
        <v>193</v>
      </c>
      <c r="G43" s="50">
        <v>19650.18</v>
      </c>
      <c r="H43" s="50"/>
      <c r="I43" s="50"/>
    </row>
    <row r="44" spans="1:9" ht="20.25" customHeight="1">
      <c r="A44" s="52"/>
      <c r="B44" s="53"/>
      <c r="C44" s="56" t="s">
        <v>1108</v>
      </c>
      <c r="D44" s="56" t="s">
        <v>1576</v>
      </c>
      <c r="E44" s="57" t="s">
        <v>1576</v>
      </c>
      <c r="F44" s="58" t="s">
        <v>1109</v>
      </c>
      <c r="G44" s="50"/>
      <c r="H44" s="51">
        <f>SUM(G45:G50)</f>
        <v>125236.65</v>
      </c>
      <c r="I44" s="50"/>
    </row>
    <row r="45" spans="1:9" ht="20.25" customHeight="1">
      <c r="A45" s="52"/>
      <c r="B45" s="53"/>
      <c r="C45" s="53" t="s">
        <v>1576</v>
      </c>
      <c r="D45" s="53" t="s">
        <v>1110</v>
      </c>
      <c r="E45" s="54" t="s">
        <v>1576</v>
      </c>
      <c r="F45" s="150" t="s">
        <v>1109</v>
      </c>
      <c r="G45" s="50"/>
      <c r="H45" s="50"/>
      <c r="I45" s="50"/>
    </row>
    <row r="46" spans="1:9" ht="20.25" customHeight="1">
      <c r="A46" s="52">
        <v>151</v>
      </c>
      <c r="B46" s="53"/>
      <c r="C46" s="53"/>
      <c r="D46" s="53"/>
      <c r="E46" s="54" t="s">
        <v>748</v>
      </c>
      <c r="F46" s="55" t="s">
        <v>194</v>
      </c>
      <c r="G46" s="50">
        <v>10273.129999999999</v>
      </c>
      <c r="H46" s="50"/>
      <c r="I46" s="50"/>
    </row>
    <row r="47" spans="1:9" ht="20.25" customHeight="1">
      <c r="A47" s="52">
        <v>330</v>
      </c>
      <c r="B47" s="53"/>
      <c r="C47" s="53"/>
      <c r="D47" s="53"/>
      <c r="E47" s="54" t="s">
        <v>561</v>
      </c>
      <c r="F47" s="55" t="s">
        <v>196</v>
      </c>
      <c r="G47" s="50">
        <v>14951.52</v>
      </c>
      <c r="H47" s="50"/>
      <c r="I47" s="50"/>
    </row>
    <row r="48" spans="1:9" ht="20.25" customHeight="1">
      <c r="A48" s="52">
        <v>920</v>
      </c>
      <c r="B48" s="53"/>
      <c r="C48" s="53"/>
      <c r="D48" s="53"/>
      <c r="E48" s="54" t="s">
        <v>1759</v>
      </c>
      <c r="F48" s="55" t="s">
        <v>1763</v>
      </c>
      <c r="G48" s="50">
        <v>6</v>
      </c>
      <c r="H48" s="50"/>
      <c r="I48" s="50"/>
    </row>
    <row r="49" spans="1:9" ht="20.25" customHeight="1">
      <c r="A49" s="52">
        <v>920</v>
      </c>
      <c r="B49" s="53"/>
      <c r="C49" s="53"/>
      <c r="D49" s="53"/>
      <c r="E49" s="54" t="s">
        <v>748</v>
      </c>
      <c r="F49" s="55" t="s">
        <v>195</v>
      </c>
      <c r="G49" s="50">
        <v>100000</v>
      </c>
      <c r="H49" s="50"/>
      <c r="I49" s="50"/>
    </row>
    <row r="50" spans="1:9" ht="20.25" customHeight="1">
      <c r="A50" s="52">
        <v>920</v>
      </c>
      <c r="B50" s="53"/>
      <c r="C50" s="53" t="s">
        <v>1576</v>
      </c>
      <c r="D50" s="53" t="s">
        <v>1111</v>
      </c>
      <c r="E50" s="54" t="s">
        <v>1576</v>
      </c>
      <c r="F50" s="55" t="s">
        <v>1160</v>
      </c>
      <c r="G50" s="50">
        <v>6</v>
      </c>
      <c r="H50" s="50"/>
      <c r="I50" s="50"/>
    </row>
    <row r="51" spans="1:9" ht="20.25" customHeight="1">
      <c r="A51" s="52"/>
      <c r="B51" s="53"/>
      <c r="C51" s="56" t="s">
        <v>1112</v>
      </c>
      <c r="D51" s="56" t="s">
        <v>1576</v>
      </c>
      <c r="E51" s="57" t="s">
        <v>1576</v>
      </c>
      <c r="F51" s="58" t="s">
        <v>1113</v>
      </c>
      <c r="G51" s="50"/>
      <c r="H51" s="51">
        <f>SUM(G52:G56)</f>
        <v>31237.360000000001</v>
      </c>
      <c r="I51" s="50"/>
    </row>
    <row r="52" spans="1:9" ht="20.25" customHeight="1">
      <c r="A52" s="52"/>
      <c r="B52" s="53"/>
      <c r="C52" s="53" t="s">
        <v>1576</v>
      </c>
      <c r="D52" s="53">
        <v>150</v>
      </c>
      <c r="E52" s="54" t="s">
        <v>1576</v>
      </c>
      <c r="F52" s="58" t="s">
        <v>198</v>
      </c>
      <c r="G52" s="50"/>
      <c r="H52" s="50"/>
      <c r="I52" s="50"/>
    </row>
    <row r="53" spans="1:9" ht="20.25" customHeight="1">
      <c r="A53" s="52">
        <v>132</v>
      </c>
      <c r="B53" s="53"/>
      <c r="C53" s="53"/>
      <c r="D53" s="53"/>
      <c r="E53" s="54" t="s">
        <v>197</v>
      </c>
      <c r="F53" s="55" t="s">
        <v>199</v>
      </c>
      <c r="G53" s="50">
        <v>5847.6</v>
      </c>
      <c r="H53" s="324"/>
      <c r="I53" s="50"/>
    </row>
    <row r="54" spans="1:9" ht="20.25" customHeight="1">
      <c r="A54" s="52">
        <v>920</v>
      </c>
      <c r="B54" s="53"/>
      <c r="C54" s="53"/>
      <c r="D54" s="53"/>
      <c r="E54" s="54" t="s">
        <v>197</v>
      </c>
      <c r="F54" s="55" t="s">
        <v>200</v>
      </c>
      <c r="G54" s="50">
        <v>8185.08</v>
      </c>
      <c r="H54" s="324"/>
      <c r="I54" s="50"/>
    </row>
    <row r="55" spans="1:9" ht="20.25" customHeight="1">
      <c r="A55" s="52">
        <v>165</v>
      </c>
      <c r="B55" s="53"/>
      <c r="C55" s="53"/>
      <c r="D55" s="53"/>
      <c r="E55" s="54" t="s">
        <v>1820</v>
      </c>
      <c r="F55" s="55" t="s">
        <v>201</v>
      </c>
      <c r="G55" s="50">
        <v>1204.68</v>
      </c>
      <c r="H55" s="324"/>
      <c r="I55" s="50"/>
    </row>
    <row r="56" spans="1:9" ht="20.25" customHeight="1">
      <c r="A56" s="52">
        <v>450</v>
      </c>
      <c r="B56" s="53"/>
      <c r="C56" s="53" t="s">
        <v>1576</v>
      </c>
      <c r="D56" s="53">
        <v>151</v>
      </c>
      <c r="E56" s="54" t="s">
        <v>202</v>
      </c>
      <c r="F56" s="55" t="s">
        <v>203</v>
      </c>
      <c r="G56" s="50">
        <v>16000</v>
      </c>
      <c r="H56" s="324"/>
      <c r="I56" s="50"/>
    </row>
    <row r="57" spans="1:9" ht="20.25" customHeight="1">
      <c r="A57" s="52"/>
      <c r="B57" s="53"/>
      <c r="C57" s="56" t="s">
        <v>1240</v>
      </c>
      <c r="D57" s="56" t="s">
        <v>1576</v>
      </c>
      <c r="E57" s="57" t="s">
        <v>1576</v>
      </c>
      <c r="F57" s="58" t="s">
        <v>1122</v>
      </c>
      <c r="G57" s="50"/>
      <c r="H57" s="51">
        <f>SUM(G58:G65)</f>
        <v>428133.35000000003</v>
      </c>
      <c r="I57" s="50"/>
    </row>
    <row r="58" spans="1:9" ht="20.25" customHeight="1">
      <c r="A58" s="52"/>
      <c r="B58" s="53"/>
      <c r="C58" s="53" t="s">
        <v>1576</v>
      </c>
      <c r="D58" s="53" t="s">
        <v>1241</v>
      </c>
      <c r="E58" s="54" t="s">
        <v>1576</v>
      </c>
      <c r="F58" s="59" t="s">
        <v>1123</v>
      </c>
      <c r="G58" s="50"/>
      <c r="H58" s="50"/>
      <c r="I58" s="50"/>
    </row>
    <row r="59" spans="1:9" ht="20.25" customHeight="1">
      <c r="A59" s="52">
        <v>920</v>
      </c>
      <c r="B59" s="53"/>
      <c r="C59" s="53" t="s">
        <v>1576</v>
      </c>
      <c r="D59" s="53" t="s">
        <v>1576</v>
      </c>
      <c r="E59" s="54" t="s">
        <v>1124</v>
      </c>
      <c r="F59" s="55" t="s">
        <v>1125</v>
      </c>
      <c r="G59" s="50">
        <v>395095.84</v>
      </c>
      <c r="H59" s="50"/>
      <c r="I59" s="50"/>
    </row>
    <row r="60" spans="1:9" ht="20.25" customHeight="1">
      <c r="A60" s="52"/>
      <c r="B60" s="53"/>
      <c r="C60" s="53" t="s">
        <v>1576</v>
      </c>
      <c r="D60" s="53" t="s">
        <v>1614</v>
      </c>
      <c r="E60" s="54" t="s">
        <v>1576</v>
      </c>
      <c r="F60" s="150" t="s">
        <v>1615</v>
      </c>
      <c r="G60" s="50"/>
      <c r="H60" s="50"/>
      <c r="I60" s="50"/>
    </row>
    <row r="61" spans="1:9" ht="20.25" customHeight="1">
      <c r="A61" s="52">
        <v>231</v>
      </c>
      <c r="B61" s="53"/>
      <c r="C61" s="53" t="s">
        <v>1576</v>
      </c>
      <c r="D61" s="53" t="s">
        <v>1576</v>
      </c>
      <c r="E61" s="54" t="s">
        <v>205</v>
      </c>
      <c r="F61" s="55" t="s">
        <v>204</v>
      </c>
      <c r="G61" s="50">
        <v>4000</v>
      </c>
      <c r="H61" s="50"/>
      <c r="I61" s="50"/>
    </row>
    <row r="62" spans="1:9" ht="20.25" customHeight="1">
      <c r="A62" s="52">
        <v>920</v>
      </c>
      <c r="B62" s="53"/>
      <c r="C62" s="53"/>
      <c r="D62" s="53"/>
      <c r="E62" s="54" t="s">
        <v>206</v>
      </c>
      <c r="F62" s="55" t="s">
        <v>207</v>
      </c>
      <c r="G62" s="50">
        <v>6000</v>
      </c>
      <c r="H62" s="50"/>
      <c r="I62" s="50"/>
    </row>
    <row r="63" spans="1:9" ht="20.25" customHeight="1">
      <c r="A63" s="52">
        <v>920</v>
      </c>
      <c r="B63" s="53"/>
      <c r="C63" s="53"/>
      <c r="D63" s="53"/>
      <c r="E63" s="54" t="s">
        <v>1697</v>
      </c>
      <c r="F63" s="55" t="s">
        <v>1780</v>
      </c>
      <c r="G63" s="50">
        <v>12537.51</v>
      </c>
      <c r="H63" s="50"/>
      <c r="I63" s="50"/>
    </row>
    <row r="64" spans="1:9" ht="20.25" customHeight="1">
      <c r="A64" s="52">
        <v>920</v>
      </c>
      <c r="B64" s="53"/>
      <c r="C64" s="53"/>
      <c r="D64" s="53"/>
      <c r="E64" s="54"/>
      <c r="F64" s="332" t="s">
        <v>1784</v>
      </c>
      <c r="G64" s="331">
        <v>10000</v>
      </c>
      <c r="H64" s="50"/>
      <c r="I64" s="50"/>
    </row>
    <row r="65" spans="1:9" ht="20.25" customHeight="1" thickBot="1">
      <c r="A65" s="52">
        <v>920</v>
      </c>
      <c r="B65" s="53"/>
      <c r="C65" s="53"/>
      <c r="D65" s="53"/>
      <c r="E65" s="54" t="s">
        <v>1616</v>
      </c>
      <c r="F65" s="55" t="s">
        <v>1781</v>
      </c>
      <c r="G65" s="50">
        <v>500</v>
      </c>
      <c r="H65" s="50"/>
      <c r="I65" s="50"/>
    </row>
    <row r="66" spans="1:9" ht="20.25" customHeight="1" thickBot="1">
      <c r="A66" s="104"/>
      <c r="B66" s="105" t="s">
        <v>490</v>
      </c>
      <c r="C66" s="105"/>
      <c r="D66" s="105"/>
      <c r="E66" s="106"/>
      <c r="F66" s="107" t="s">
        <v>491</v>
      </c>
      <c r="G66" s="115"/>
      <c r="H66" s="115"/>
      <c r="I66" s="112">
        <f>SUM(H67:H161)</f>
        <v>1489677.15</v>
      </c>
    </row>
    <row r="67" spans="1:9" ht="20.25" customHeight="1">
      <c r="A67" s="61"/>
      <c r="B67" s="53"/>
      <c r="C67" s="62" t="s">
        <v>492</v>
      </c>
      <c r="D67" s="62"/>
      <c r="E67" s="63"/>
      <c r="F67" s="64" t="s">
        <v>493</v>
      </c>
      <c r="G67" s="50"/>
      <c r="H67" s="51">
        <f>SUM(G68:G71)</f>
        <v>1512</v>
      </c>
      <c r="I67" s="50"/>
    </row>
    <row r="68" spans="1:9" ht="20.25" customHeight="1">
      <c r="A68" s="61"/>
      <c r="B68" s="53"/>
      <c r="C68" s="65"/>
      <c r="D68" s="65" t="s">
        <v>494</v>
      </c>
      <c r="E68" s="66"/>
      <c r="F68" s="67" t="s">
        <v>1597</v>
      </c>
      <c r="G68" s="68"/>
      <c r="H68" s="68"/>
      <c r="I68" s="68"/>
    </row>
    <row r="69" spans="1:9" ht="20.25" customHeight="1">
      <c r="A69" s="61">
        <v>920</v>
      </c>
      <c r="B69" s="53"/>
      <c r="C69" s="65"/>
      <c r="D69" s="65" t="s">
        <v>495</v>
      </c>
      <c r="E69" s="66" t="s">
        <v>629</v>
      </c>
      <c r="F69" s="67" t="s">
        <v>1424</v>
      </c>
      <c r="G69" s="323">
        <v>6</v>
      </c>
      <c r="H69" s="68"/>
      <c r="I69" s="68"/>
    </row>
    <row r="70" spans="1:9" ht="20.25" customHeight="1">
      <c r="A70" s="61">
        <v>920</v>
      </c>
      <c r="B70" s="53"/>
      <c r="C70" s="65"/>
      <c r="D70" s="65" t="s">
        <v>496</v>
      </c>
      <c r="E70" s="66"/>
      <c r="F70" s="67" t="s">
        <v>1423</v>
      </c>
      <c r="G70" s="323">
        <v>1500</v>
      </c>
      <c r="H70" s="68"/>
      <c r="I70" s="68"/>
    </row>
    <row r="71" spans="1:9" ht="20.25" customHeight="1">
      <c r="A71" s="61">
        <v>920</v>
      </c>
      <c r="B71" s="53"/>
      <c r="C71" s="65"/>
      <c r="D71" s="65" t="s">
        <v>1478</v>
      </c>
      <c r="E71" s="66"/>
      <c r="F71" s="67" t="s">
        <v>1600</v>
      </c>
      <c r="G71" s="323">
        <v>6</v>
      </c>
      <c r="H71" s="68"/>
      <c r="I71" s="68"/>
    </row>
    <row r="72" spans="1:9" ht="20.25" customHeight="1">
      <c r="A72" s="61"/>
      <c r="B72" s="53"/>
      <c r="C72" s="62" t="s">
        <v>1479</v>
      </c>
      <c r="D72" s="62"/>
      <c r="E72" s="63"/>
      <c r="F72" s="69" t="s">
        <v>422</v>
      </c>
      <c r="G72" s="50"/>
      <c r="H72" s="51">
        <f>SUM(G73:G91)</f>
        <v>258500</v>
      </c>
      <c r="I72" s="50"/>
    </row>
    <row r="73" spans="1:9" ht="20.25" customHeight="1">
      <c r="A73" s="61"/>
      <c r="B73" s="53"/>
      <c r="C73" s="65"/>
      <c r="D73" s="65" t="s">
        <v>423</v>
      </c>
      <c r="E73" s="66"/>
      <c r="F73" s="70" t="s">
        <v>1601</v>
      </c>
      <c r="G73" s="50"/>
      <c r="H73" s="50"/>
      <c r="I73" s="50"/>
    </row>
    <row r="74" spans="1:9" ht="20.25" customHeight="1">
      <c r="A74" s="61">
        <v>153</v>
      </c>
      <c r="B74" s="53"/>
      <c r="C74" s="65"/>
      <c r="D74" s="65"/>
      <c r="E74" s="66">
        <v>210</v>
      </c>
      <c r="F74" s="67" t="s">
        <v>1698</v>
      </c>
      <c r="G74" s="50">
        <v>100000</v>
      </c>
      <c r="H74" s="50"/>
      <c r="I74" s="50"/>
    </row>
    <row r="75" spans="1:9" ht="20.25" customHeight="1">
      <c r="A75" s="61">
        <v>459</v>
      </c>
      <c r="B75" s="53"/>
      <c r="C75" s="65"/>
      <c r="D75" s="65"/>
      <c r="E75" s="66" t="s">
        <v>1700</v>
      </c>
      <c r="F75" s="67" t="s">
        <v>1699</v>
      </c>
      <c r="G75" s="50">
        <v>30000</v>
      </c>
      <c r="H75" s="50"/>
      <c r="I75" s="50"/>
    </row>
    <row r="76" spans="1:9" ht="20.25" customHeight="1">
      <c r="A76" s="61">
        <v>160</v>
      </c>
      <c r="B76" s="53"/>
      <c r="C76" s="65"/>
      <c r="D76" s="65"/>
      <c r="E76" s="66" t="s">
        <v>1700</v>
      </c>
      <c r="F76" s="67" t="s">
        <v>1701</v>
      </c>
      <c r="G76" s="50">
        <v>7500</v>
      </c>
      <c r="H76" s="50"/>
      <c r="I76" s="50"/>
    </row>
    <row r="77" spans="1:9" ht="20.25" customHeight="1">
      <c r="A77" s="61">
        <v>161</v>
      </c>
      <c r="B77" s="53"/>
      <c r="C77" s="65"/>
      <c r="D77" s="65"/>
      <c r="E77" s="66" t="s">
        <v>1700</v>
      </c>
      <c r="F77" s="67" t="s">
        <v>1702</v>
      </c>
      <c r="G77" s="50">
        <v>40000</v>
      </c>
      <c r="H77" s="50"/>
      <c r="I77" s="50"/>
    </row>
    <row r="78" spans="1:9" ht="20.25" customHeight="1">
      <c r="A78" s="61"/>
      <c r="B78" s="53"/>
      <c r="C78" s="65"/>
      <c r="D78" s="65" t="s">
        <v>424</v>
      </c>
      <c r="E78" s="66"/>
      <c r="F78" s="70" t="s">
        <v>1598</v>
      </c>
      <c r="G78" s="50"/>
      <c r="H78" s="50"/>
      <c r="I78" s="50"/>
    </row>
    <row r="79" spans="1:9" ht="20.25" customHeight="1">
      <c r="A79" s="61">
        <v>920</v>
      </c>
      <c r="B79" s="53"/>
      <c r="C79" s="65"/>
      <c r="D79" s="65"/>
      <c r="E79" s="66" t="s">
        <v>1703</v>
      </c>
      <c r="F79" s="70" t="s">
        <v>1704</v>
      </c>
      <c r="G79" s="50">
        <v>20000</v>
      </c>
      <c r="H79" s="50"/>
      <c r="I79" s="50"/>
    </row>
    <row r="80" spans="1:9" ht="20.25" customHeight="1">
      <c r="A80" s="61">
        <v>342</v>
      </c>
      <c r="B80" s="53"/>
      <c r="C80" s="65"/>
      <c r="D80" s="65"/>
      <c r="E80" s="66" t="s">
        <v>1703</v>
      </c>
      <c r="F80" s="70" t="s">
        <v>1707</v>
      </c>
      <c r="G80" s="50">
        <v>5000</v>
      </c>
      <c r="H80" s="50"/>
      <c r="I80" s="50"/>
    </row>
    <row r="81" spans="1:9" ht="20.25" customHeight="1">
      <c r="A81" s="61">
        <v>170</v>
      </c>
      <c r="B81" s="53"/>
      <c r="C81" s="65"/>
      <c r="D81" s="65"/>
      <c r="E81" s="66" t="s">
        <v>1703</v>
      </c>
      <c r="F81" s="70" t="s">
        <v>1708</v>
      </c>
      <c r="G81" s="50">
        <v>5000</v>
      </c>
      <c r="H81" s="50"/>
      <c r="I81" s="50"/>
    </row>
    <row r="82" spans="1:9" ht="20.25" customHeight="1">
      <c r="A82" s="61">
        <v>132</v>
      </c>
      <c r="B82" s="53"/>
      <c r="C82" s="65"/>
      <c r="D82" s="65"/>
      <c r="E82" s="66" t="s">
        <v>1703</v>
      </c>
      <c r="F82" s="70" t="s">
        <v>1706</v>
      </c>
      <c r="G82" s="50">
        <v>5000</v>
      </c>
      <c r="H82" s="50"/>
      <c r="I82" s="50"/>
    </row>
    <row r="83" spans="1:9" ht="20.25" customHeight="1">
      <c r="A83" s="61">
        <v>330</v>
      </c>
      <c r="B83" s="53"/>
      <c r="C83" s="65"/>
      <c r="D83" s="65"/>
      <c r="E83" s="66">
        <v>212</v>
      </c>
      <c r="F83" s="70" t="s">
        <v>1705</v>
      </c>
      <c r="G83" s="50">
        <v>6000</v>
      </c>
      <c r="H83" s="50"/>
      <c r="I83" s="50"/>
    </row>
    <row r="84" spans="1:9" ht="20.25" customHeight="1">
      <c r="A84" s="61"/>
      <c r="B84" s="53"/>
      <c r="C84" s="65"/>
      <c r="D84" s="65" t="s">
        <v>943</v>
      </c>
      <c r="E84" s="66"/>
      <c r="F84" s="70" t="s">
        <v>1599</v>
      </c>
      <c r="G84" s="50"/>
      <c r="H84" s="50"/>
      <c r="I84" s="50"/>
    </row>
    <row r="85" spans="1:9" ht="20.25" customHeight="1">
      <c r="A85" s="61">
        <v>153</v>
      </c>
      <c r="B85" s="53"/>
      <c r="C85" s="65"/>
      <c r="D85" s="65"/>
      <c r="E85" s="66">
        <v>213</v>
      </c>
      <c r="F85" s="67" t="s">
        <v>1710</v>
      </c>
      <c r="G85" s="50">
        <v>14000</v>
      </c>
      <c r="H85" s="50"/>
      <c r="I85" s="50"/>
    </row>
    <row r="86" spans="1:9" ht="20.25" customHeight="1">
      <c r="A86" s="61">
        <v>161</v>
      </c>
      <c r="B86" s="53"/>
      <c r="C86" s="65"/>
      <c r="D86" s="65"/>
      <c r="E86" s="66" t="s">
        <v>1709</v>
      </c>
      <c r="F86" s="67" t="s">
        <v>1712</v>
      </c>
      <c r="G86" s="50">
        <v>5000</v>
      </c>
      <c r="H86" s="50"/>
      <c r="I86" s="50"/>
    </row>
    <row r="87" spans="1:9" ht="20.25" customHeight="1">
      <c r="A87" s="61">
        <v>162</v>
      </c>
      <c r="B87" s="53"/>
      <c r="C87" s="65"/>
      <c r="D87" s="65"/>
      <c r="E87" s="66" t="s">
        <v>1709</v>
      </c>
      <c r="F87" s="67" t="s">
        <v>1711</v>
      </c>
      <c r="G87" s="50">
        <v>5000</v>
      </c>
      <c r="H87" s="50"/>
      <c r="I87" s="50"/>
    </row>
    <row r="88" spans="1:9" ht="20.25" customHeight="1">
      <c r="A88" s="61"/>
      <c r="B88" s="53"/>
      <c r="C88" s="65"/>
      <c r="D88" s="65" t="s">
        <v>944</v>
      </c>
      <c r="E88" s="66"/>
      <c r="F88" s="70" t="s">
        <v>1602</v>
      </c>
      <c r="G88" s="333"/>
      <c r="H88" s="50"/>
      <c r="I88" s="50"/>
    </row>
    <row r="89" spans="1:9" ht="20.25" customHeight="1">
      <c r="A89" s="61">
        <v>132</v>
      </c>
      <c r="B89" s="53"/>
      <c r="C89" s="65"/>
      <c r="D89" s="65"/>
      <c r="E89" s="66" t="s">
        <v>1714</v>
      </c>
      <c r="F89" s="67" t="s">
        <v>1716</v>
      </c>
      <c r="G89" s="50">
        <v>4000</v>
      </c>
      <c r="H89" s="50"/>
      <c r="I89" s="50"/>
    </row>
    <row r="90" spans="1:9" ht="20.25" customHeight="1">
      <c r="A90" s="61">
        <v>161</v>
      </c>
      <c r="B90" s="53"/>
      <c r="C90" s="65"/>
      <c r="D90" s="65"/>
      <c r="E90" s="66" t="s">
        <v>1714</v>
      </c>
      <c r="F90" s="67" t="s">
        <v>1715</v>
      </c>
      <c r="G90" s="50">
        <v>4000</v>
      </c>
      <c r="H90" s="50"/>
      <c r="I90" s="50"/>
    </row>
    <row r="91" spans="1:9" ht="20.25" customHeight="1">
      <c r="A91" s="61">
        <v>153</v>
      </c>
      <c r="B91" s="53"/>
      <c r="C91" s="65"/>
      <c r="D91" s="65"/>
      <c r="E91" s="66" t="s">
        <v>1714</v>
      </c>
      <c r="F91" s="67" t="s">
        <v>1713</v>
      </c>
      <c r="G91" s="50">
        <v>8000</v>
      </c>
      <c r="H91" s="50"/>
      <c r="I91" s="50"/>
    </row>
    <row r="92" spans="1:9" ht="20.25" customHeight="1">
      <c r="A92" s="61"/>
      <c r="B92" s="53"/>
      <c r="C92" s="62" t="s">
        <v>945</v>
      </c>
      <c r="D92" s="62"/>
      <c r="E92" s="63"/>
      <c r="F92" s="69" t="s">
        <v>946</v>
      </c>
      <c r="G92" s="50"/>
      <c r="H92" s="51">
        <f>SUM(G93:G158)</f>
        <v>1228665.1499999999</v>
      </c>
      <c r="I92" s="50"/>
    </row>
    <row r="93" spans="1:9" ht="20.25" customHeight="1">
      <c r="A93" s="61"/>
      <c r="B93" s="53"/>
      <c r="C93" s="65"/>
      <c r="D93" s="62" t="s">
        <v>947</v>
      </c>
      <c r="E93" s="63"/>
      <c r="F93" s="69" t="s">
        <v>948</v>
      </c>
      <c r="G93" s="50"/>
      <c r="H93" s="50"/>
      <c r="I93" s="50"/>
    </row>
    <row r="94" spans="1:9" ht="20.25" customHeight="1">
      <c r="A94" s="61">
        <v>920</v>
      </c>
      <c r="B94" s="53"/>
      <c r="C94" s="65"/>
      <c r="D94" s="65"/>
      <c r="E94" s="66">
        <v>220</v>
      </c>
      <c r="F94" s="67" t="s">
        <v>1425</v>
      </c>
      <c r="G94" s="50">
        <v>5000</v>
      </c>
      <c r="H94" s="50"/>
      <c r="I94" s="50"/>
    </row>
    <row r="95" spans="1:9" ht="20.25" customHeight="1">
      <c r="A95" s="61">
        <v>920</v>
      </c>
      <c r="B95" s="53"/>
      <c r="C95" s="65"/>
      <c r="D95" s="65"/>
      <c r="E95" s="66">
        <v>220.01</v>
      </c>
      <c r="F95" s="67" t="s">
        <v>638</v>
      </c>
      <c r="G95" s="50">
        <v>500</v>
      </c>
      <c r="H95" s="50"/>
      <c r="I95" s="50"/>
    </row>
    <row r="96" spans="1:9" ht="20.25" customHeight="1">
      <c r="A96" s="61">
        <v>332</v>
      </c>
      <c r="B96" s="53"/>
      <c r="C96" s="65"/>
      <c r="D96" s="65"/>
      <c r="E96" s="66" t="s">
        <v>1426</v>
      </c>
      <c r="F96" s="67" t="s">
        <v>1427</v>
      </c>
      <c r="G96" s="50">
        <v>3000</v>
      </c>
      <c r="H96" s="50"/>
      <c r="I96" s="50"/>
    </row>
    <row r="97" spans="1:9" ht="20.25" customHeight="1">
      <c r="A97" s="61">
        <v>920</v>
      </c>
      <c r="B97" s="53"/>
      <c r="C97" s="65"/>
      <c r="D97" s="65"/>
      <c r="E97" s="66" t="s">
        <v>1717</v>
      </c>
      <c r="F97" s="67" t="s">
        <v>100</v>
      </c>
      <c r="G97" s="50">
        <v>500</v>
      </c>
      <c r="H97" s="50"/>
      <c r="I97" s="50"/>
    </row>
    <row r="98" spans="1:9" ht="20.25" customHeight="1">
      <c r="A98" s="61"/>
      <c r="B98" s="53"/>
      <c r="C98" s="65"/>
      <c r="D98" s="62" t="s">
        <v>949</v>
      </c>
      <c r="E98" s="63"/>
      <c r="F98" s="69" t="s">
        <v>373</v>
      </c>
      <c r="G98" s="50"/>
      <c r="H98" s="50"/>
      <c r="I98" s="50"/>
    </row>
    <row r="99" spans="1:9" ht="20.25" customHeight="1">
      <c r="A99" s="61">
        <v>165</v>
      </c>
      <c r="B99" s="53"/>
      <c r="C99" s="65"/>
      <c r="D99" s="65"/>
      <c r="E99" s="66" t="s">
        <v>1718</v>
      </c>
      <c r="F99" s="67" t="s">
        <v>1719</v>
      </c>
      <c r="G99" s="50">
        <v>120000</v>
      </c>
      <c r="H99" s="50"/>
      <c r="I99" s="50"/>
    </row>
    <row r="100" spans="1:9" ht="20.25" customHeight="1">
      <c r="A100" s="61">
        <v>320</v>
      </c>
      <c r="B100" s="53"/>
      <c r="C100" s="65"/>
      <c r="D100" s="65"/>
      <c r="E100" s="66" t="s">
        <v>1718</v>
      </c>
      <c r="F100" s="67" t="s">
        <v>1723</v>
      </c>
      <c r="G100" s="50">
        <v>27500</v>
      </c>
      <c r="H100" s="50"/>
      <c r="I100" s="50"/>
    </row>
    <row r="101" spans="1:9" ht="20.25" customHeight="1">
      <c r="A101" s="61">
        <v>340</v>
      </c>
      <c r="B101" s="53"/>
      <c r="C101" s="65"/>
      <c r="D101" s="65"/>
      <c r="E101" s="66" t="s">
        <v>1718</v>
      </c>
      <c r="F101" s="67" t="s">
        <v>1722</v>
      </c>
      <c r="G101" s="50">
        <v>20000</v>
      </c>
      <c r="H101" s="50"/>
      <c r="I101" s="50"/>
    </row>
    <row r="102" spans="1:9" ht="20.25" customHeight="1">
      <c r="A102" s="61">
        <v>330</v>
      </c>
      <c r="B102" s="53"/>
      <c r="C102" s="65"/>
      <c r="D102" s="65"/>
      <c r="E102" s="66" t="s">
        <v>1718</v>
      </c>
      <c r="F102" s="67" t="s">
        <v>1721</v>
      </c>
      <c r="G102" s="50">
        <v>20000</v>
      </c>
      <c r="H102" s="50"/>
      <c r="I102" s="50"/>
    </row>
    <row r="103" spans="1:9" ht="20.25" customHeight="1">
      <c r="A103" s="61">
        <v>920</v>
      </c>
      <c r="B103" s="53"/>
      <c r="C103" s="65"/>
      <c r="D103" s="65"/>
      <c r="E103" s="66" t="s">
        <v>1718</v>
      </c>
      <c r="F103" s="67" t="s">
        <v>1720</v>
      </c>
      <c r="G103" s="50">
        <v>42500</v>
      </c>
      <c r="H103" s="50"/>
      <c r="I103" s="50"/>
    </row>
    <row r="104" spans="1:9" ht="20.25" customHeight="1">
      <c r="A104" s="61">
        <v>920</v>
      </c>
      <c r="B104" s="326"/>
      <c r="C104" s="327"/>
      <c r="D104" s="327"/>
      <c r="E104" s="330" t="s">
        <v>1428</v>
      </c>
      <c r="F104" s="329" t="s">
        <v>1724</v>
      </c>
      <c r="G104" s="50">
        <v>1500</v>
      </c>
      <c r="H104" s="50"/>
      <c r="I104" s="50"/>
    </row>
    <row r="105" spans="1:9" ht="20.25" customHeight="1">
      <c r="A105" s="61">
        <v>132</v>
      </c>
      <c r="B105" s="326"/>
      <c r="C105" s="327"/>
      <c r="D105" s="327"/>
      <c r="E105" s="330" t="s">
        <v>1428</v>
      </c>
      <c r="F105" s="328" t="s">
        <v>1725</v>
      </c>
      <c r="G105" s="50">
        <v>4000</v>
      </c>
      <c r="H105" s="50"/>
      <c r="I105" s="50"/>
    </row>
    <row r="106" spans="1:9" ht="20.25" customHeight="1">
      <c r="A106" s="61">
        <v>153</v>
      </c>
      <c r="B106" s="326"/>
      <c r="C106" s="327"/>
      <c r="D106" s="327"/>
      <c r="E106" s="330" t="s">
        <v>1428</v>
      </c>
      <c r="F106" s="329" t="s">
        <v>1726</v>
      </c>
      <c r="G106" s="50">
        <v>7000</v>
      </c>
      <c r="H106" s="50"/>
      <c r="I106" s="50"/>
    </row>
    <row r="107" spans="1:9" ht="20.25" customHeight="1">
      <c r="A107" s="61">
        <v>161</v>
      </c>
      <c r="B107" s="326"/>
      <c r="C107" s="327"/>
      <c r="D107" s="327"/>
      <c r="E107" s="330" t="s">
        <v>1428</v>
      </c>
      <c r="F107" s="329" t="s">
        <v>1727</v>
      </c>
      <c r="G107" s="50">
        <v>4000</v>
      </c>
      <c r="H107" s="50"/>
      <c r="I107" s="50"/>
    </row>
    <row r="108" spans="1:9" ht="20.25" customHeight="1">
      <c r="A108" s="61">
        <v>162</v>
      </c>
      <c r="B108" s="326"/>
      <c r="C108" s="327"/>
      <c r="D108" s="327"/>
      <c r="E108" s="330" t="s">
        <v>1728</v>
      </c>
      <c r="F108" s="329" t="s">
        <v>1729</v>
      </c>
      <c r="G108" s="50">
        <v>4500</v>
      </c>
      <c r="H108" s="50"/>
      <c r="I108" s="50"/>
    </row>
    <row r="109" spans="1:9" ht="20.25" customHeight="1">
      <c r="A109" s="61">
        <v>153</v>
      </c>
      <c r="B109" s="53"/>
      <c r="C109" s="65"/>
      <c r="D109" s="65"/>
      <c r="E109" s="66" t="s">
        <v>1730</v>
      </c>
      <c r="F109" s="67" t="s">
        <v>1786</v>
      </c>
      <c r="G109" s="50">
        <v>6000</v>
      </c>
      <c r="H109" s="50"/>
      <c r="I109" s="50"/>
    </row>
    <row r="110" spans="1:9" ht="20.25" customHeight="1">
      <c r="A110" s="61">
        <v>132</v>
      </c>
      <c r="B110" s="53"/>
      <c r="C110" s="65"/>
      <c r="D110" s="65"/>
      <c r="E110" s="66" t="s">
        <v>1730</v>
      </c>
      <c r="F110" s="67" t="s">
        <v>1785</v>
      </c>
      <c r="G110" s="50">
        <v>4000</v>
      </c>
      <c r="H110" s="50"/>
      <c r="I110" s="50"/>
    </row>
    <row r="111" spans="1:9" ht="20.25" customHeight="1">
      <c r="A111" s="61">
        <v>161</v>
      </c>
      <c r="B111" s="53"/>
      <c r="C111" s="65"/>
      <c r="D111" s="65"/>
      <c r="E111" s="66" t="s">
        <v>1730</v>
      </c>
      <c r="F111" s="67" t="s">
        <v>1732</v>
      </c>
      <c r="G111" s="50">
        <v>300</v>
      </c>
      <c r="H111" s="50"/>
      <c r="I111" s="50"/>
    </row>
    <row r="112" spans="1:9" ht="20.25" customHeight="1">
      <c r="A112" s="61">
        <v>162</v>
      </c>
      <c r="B112" s="53"/>
      <c r="C112" s="65"/>
      <c r="D112" s="65"/>
      <c r="E112" s="66" t="s">
        <v>1730</v>
      </c>
      <c r="F112" s="67" t="s">
        <v>1731</v>
      </c>
      <c r="G112" s="50">
        <v>500</v>
      </c>
      <c r="H112" s="50"/>
      <c r="I112" s="50"/>
    </row>
    <row r="113" spans="1:9" ht="20.25" customHeight="1">
      <c r="A113" s="61">
        <v>231</v>
      </c>
      <c r="B113" s="53"/>
      <c r="C113" s="65"/>
      <c r="D113" s="65"/>
      <c r="E113" s="66" t="s">
        <v>1787</v>
      </c>
      <c r="F113" s="67" t="s">
        <v>1788</v>
      </c>
      <c r="G113" s="50">
        <v>13000</v>
      </c>
      <c r="H113" s="50"/>
      <c r="I113" s="50"/>
    </row>
    <row r="114" spans="1:9" ht="20.25" customHeight="1">
      <c r="A114" s="61">
        <v>231</v>
      </c>
      <c r="B114" s="53"/>
      <c r="C114" s="65"/>
      <c r="D114" s="65"/>
      <c r="E114" s="66" t="s">
        <v>355</v>
      </c>
      <c r="F114" s="67" t="s">
        <v>1693</v>
      </c>
      <c r="G114" s="50">
        <v>13000</v>
      </c>
      <c r="H114" s="50"/>
      <c r="I114" s="50"/>
    </row>
    <row r="115" spans="1:9" ht="20.25" customHeight="1">
      <c r="A115" s="61">
        <v>920</v>
      </c>
      <c r="B115" s="53"/>
      <c r="C115" s="65"/>
      <c r="D115" s="65"/>
      <c r="E115" s="66" t="s">
        <v>1733</v>
      </c>
      <c r="F115" s="67" t="s">
        <v>1511</v>
      </c>
      <c r="G115" s="50">
        <v>3000</v>
      </c>
      <c r="H115" s="50"/>
      <c r="I115" s="50"/>
    </row>
    <row r="116" spans="1:9" ht="20.25" customHeight="1">
      <c r="A116" s="61">
        <v>320</v>
      </c>
      <c r="B116" s="53"/>
      <c r="C116" s="65"/>
      <c r="D116" s="65"/>
      <c r="E116" s="66" t="s">
        <v>1733</v>
      </c>
      <c r="F116" s="67" t="s">
        <v>1734</v>
      </c>
      <c r="G116" s="50">
        <v>2000</v>
      </c>
      <c r="H116" s="50"/>
      <c r="I116" s="50"/>
    </row>
    <row r="117" spans="1:9" ht="20.25" customHeight="1">
      <c r="A117" s="61">
        <v>330</v>
      </c>
      <c r="B117" s="53"/>
      <c r="C117" s="65"/>
      <c r="D117" s="65"/>
      <c r="E117" s="66" t="s">
        <v>1733</v>
      </c>
      <c r="F117" s="67" t="s">
        <v>1735</v>
      </c>
      <c r="G117" s="50">
        <v>1000</v>
      </c>
      <c r="H117" s="50"/>
      <c r="I117" s="50"/>
    </row>
    <row r="118" spans="1:9" ht="20.25" customHeight="1">
      <c r="A118" s="61">
        <v>340</v>
      </c>
      <c r="B118" s="53"/>
      <c r="C118" s="65"/>
      <c r="D118" s="65"/>
      <c r="E118" s="66" t="s">
        <v>1733</v>
      </c>
      <c r="F118" s="67" t="s">
        <v>1736</v>
      </c>
      <c r="G118" s="50">
        <v>1000</v>
      </c>
      <c r="H118" s="50"/>
      <c r="I118" s="50"/>
    </row>
    <row r="119" spans="1:9" ht="20.25" customHeight="1">
      <c r="A119" s="61"/>
      <c r="B119" s="53"/>
      <c r="C119" s="65"/>
      <c r="D119" s="62" t="s">
        <v>950</v>
      </c>
      <c r="E119" s="63"/>
      <c r="F119" s="69" t="s">
        <v>951</v>
      </c>
      <c r="G119" s="50"/>
      <c r="H119" s="50"/>
      <c r="I119" s="50"/>
    </row>
    <row r="120" spans="1:9" ht="20.25" customHeight="1">
      <c r="A120" s="61">
        <v>920</v>
      </c>
      <c r="B120" s="53"/>
      <c r="C120" s="65"/>
      <c r="D120" s="65"/>
      <c r="E120" s="66" t="s">
        <v>1737</v>
      </c>
      <c r="F120" s="67" t="s">
        <v>1815</v>
      </c>
      <c r="G120" s="50">
        <v>20000</v>
      </c>
      <c r="H120" s="50"/>
      <c r="I120" s="50"/>
    </row>
    <row r="121" spans="1:9" ht="20.25" customHeight="1">
      <c r="A121" s="61">
        <v>320</v>
      </c>
      <c r="B121" s="53"/>
      <c r="C121" s="65"/>
      <c r="D121" s="65"/>
      <c r="E121" s="66" t="s">
        <v>1737</v>
      </c>
      <c r="F121" s="67" t="s">
        <v>1738</v>
      </c>
      <c r="G121" s="50">
        <v>700</v>
      </c>
      <c r="H121" s="50"/>
      <c r="I121" s="50"/>
    </row>
    <row r="122" spans="1:9" ht="20.25" customHeight="1">
      <c r="A122" s="61">
        <v>330</v>
      </c>
      <c r="B122" s="53"/>
      <c r="C122" s="65"/>
      <c r="D122" s="65"/>
      <c r="E122" s="66" t="s">
        <v>1737</v>
      </c>
      <c r="F122" s="67" t="s">
        <v>1739</v>
      </c>
      <c r="G122" s="50">
        <v>700</v>
      </c>
      <c r="H122" s="50"/>
      <c r="I122" s="50"/>
    </row>
    <row r="123" spans="1:9" ht="20.25" customHeight="1">
      <c r="A123" s="61">
        <v>340</v>
      </c>
      <c r="B123" s="53"/>
      <c r="C123" s="65"/>
      <c r="D123" s="65"/>
      <c r="E123" s="66" t="s">
        <v>1737</v>
      </c>
      <c r="F123" s="67" t="s">
        <v>1740</v>
      </c>
      <c r="G123" s="50">
        <v>1600</v>
      </c>
      <c r="H123" s="50"/>
      <c r="I123" s="50"/>
    </row>
    <row r="124" spans="1:9" ht="20.25" customHeight="1">
      <c r="A124" s="61">
        <v>132</v>
      </c>
      <c r="B124" s="53"/>
      <c r="C124" s="65"/>
      <c r="D124" s="65"/>
      <c r="E124" s="66" t="s">
        <v>1737</v>
      </c>
      <c r="F124" s="67" t="s">
        <v>1741</v>
      </c>
      <c r="G124" s="50">
        <v>500</v>
      </c>
      <c r="H124" s="50"/>
      <c r="I124" s="50"/>
    </row>
    <row r="125" spans="1:9" ht="20.25" customHeight="1">
      <c r="A125" s="61"/>
      <c r="B125" s="53"/>
      <c r="C125" s="65"/>
      <c r="D125" s="62" t="s">
        <v>953</v>
      </c>
      <c r="E125" s="63"/>
      <c r="F125" s="69" t="s">
        <v>954</v>
      </c>
      <c r="G125" s="50"/>
      <c r="H125" s="50"/>
      <c r="I125" s="50"/>
    </row>
    <row r="126" spans="1:9" ht="20.25" customHeight="1">
      <c r="A126" s="61">
        <v>330</v>
      </c>
      <c r="B126" s="53"/>
      <c r="C126" s="65"/>
      <c r="D126" s="65"/>
      <c r="E126" s="66" t="s">
        <v>1742</v>
      </c>
      <c r="F126" s="67" t="s">
        <v>1743</v>
      </c>
      <c r="G126" s="50">
        <v>5000</v>
      </c>
      <c r="H126" s="50"/>
      <c r="I126" s="50"/>
    </row>
    <row r="127" spans="1:9" ht="20.25" customHeight="1">
      <c r="A127" s="61">
        <v>320</v>
      </c>
      <c r="B127" s="53"/>
      <c r="C127" s="65"/>
      <c r="D127" s="65"/>
      <c r="E127" s="66" t="s">
        <v>1742</v>
      </c>
      <c r="F127" s="67" t="s">
        <v>1790</v>
      </c>
      <c r="G127" s="50">
        <v>1000</v>
      </c>
      <c r="H127" s="50"/>
      <c r="I127" s="50"/>
    </row>
    <row r="128" spans="1:9" ht="20.25" customHeight="1">
      <c r="A128" s="61">
        <v>162</v>
      </c>
      <c r="B128" s="53"/>
      <c r="C128" s="65"/>
      <c r="D128" s="65"/>
      <c r="E128" s="66"/>
      <c r="F128" s="67" t="s">
        <v>1744</v>
      </c>
      <c r="G128" s="50">
        <v>1000</v>
      </c>
      <c r="H128" s="50"/>
      <c r="I128" s="50"/>
    </row>
    <row r="129" spans="1:9" ht="20.25" customHeight="1">
      <c r="A129" s="61">
        <v>231</v>
      </c>
      <c r="B129" s="53"/>
      <c r="C129" s="65"/>
      <c r="D129" s="65"/>
      <c r="E129" s="66"/>
      <c r="F129" s="67" t="s">
        <v>1745</v>
      </c>
      <c r="G129" s="50">
        <v>3000</v>
      </c>
      <c r="H129" s="50"/>
      <c r="I129" s="50"/>
    </row>
    <row r="130" spans="1:9" ht="20.25" customHeight="1">
      <c r="A130" s="61">
        <v>340</v>
      </c>
      <c r="B130" s="53"/>
      <c r="C130" s="65"/>
      <c r="D130" s="65"/>
      <c r="E130" s="66"/>
      <c r="F130" s="67" t="s">
        <v>1746</v>
      </c>
      <c r="G130" s="50">
        <v>3000</v>
      </c>
      <c r="H130" s="50"/>
      <c r="I130" s="50"/>
    </row>
    <row r="131" spans="1:9" ht="20.25" customHeight="1">
      <c r="A131" s="61"/>
      <c r="B131" s="53"/>
      <c r="C131" s="65"/>
      <c r="D131" s="62" t="s">
        <v>955</v>
      </c>
      <c r="E131" s="63"/>
      <c r="F131" s="69" t="s">
        <v>956</v>
      </c>
      <c r="G131" s="50"/>
      <c r="H131" s="50"/>
      <c r="I131" s="50"/>
    </row>
    <row r="132" spans="1:9" ht="20.25" customHeight="1">
      <c r="A132" s="61">
        <v>920</v>
      </c>
      <c r="B132" s="53"/>
      <c r="C132" s="65"/>
      <c r="D132" s="65"/>
      <c r="E132" s="66" t="s">
        <v>1747</v>
      </c>
      <c r="F132" s="329" t="s">
        <v>1789</v>
      </c>
      <c r="G132" s="50">
        <v>20000</v>
      </c>
      <c r="H132" s="50"/>
      <c r="I132" s="50"/>
    </row>
    <row r="133" spans="1:9" ht="20.25" customHeight="1">
      <c r="A133" s="61">
        <v>330</v>
      </c>
      <c r="B133" s="53"/>
      <c r="C133" s="65"/>
      <c r="D133" s="65"/>
      <c r="E133" s="66" t="s">
        <v>1747</v>
      </c>
      <c r="F133" s="67" t="s">
        <v>1748</v>
      </c>
      <c r="G133" s="50">
        <v>4000</v>
      </c>
      <c r="H133" s="50"/>
      <c r="I133" s="50"/>
    </row>
    <row r="134" spans="1:9" ht="20.25" customHeight="1">
      <c r="A134" s="61">
        <v>340</v>
      </c>
      <c r="B134" s="53"/>
      <c r="C134" s="65"/>
      <c r="D134" s="65"/>
      <c r="E134" s="66" t="s">
        <v>1747</v>
      </c>
      <c r="F134" s="67" t="s">
        <v>1749</v>
      </c>
      <c r="G134" s="50">
        <v>4000</v>
      </c>
      <c r="H134" s="50"/>
      <c r="I134" s="50"/>
    </row>
    <row r="135" spans="1:9" ht="20.25" customHeight="1">
      <c r="A135" s="61">
        <v>920</v>
      </c>
      <c r="B135" s="53"/>
      <c r="C135" s="65"/>
      <c r="D135" s="62" t="s">
        <v>957</v>
      </c>
      <c r="E135" s="63"/>
      <c r="F135" s="69" t="s">
        <v>958</v>
      </c>
      <c r="G135" s="50">
        <v>5000</v>
      </c>
      <c r="H135" s="50"/>
      <c r="I135" s="50"/>
    </row>
    <row r="136" spans="1:9" ht="20.25" customHeight="1">
      <c r="A136" s="61"/>
      <c r="B136" s="53"/>
      <c r="C136" s="65"/>
      <c r="D136" s="62" t="s">
        <v>959</v>
      </c>
      <c r="E136" s="71"/>
      <c r="F136" s="69" t="s">
        <v>952</v>
      </c>
      <c r="G136" s="50"/>
      <c r="H136" s="50"/>
      <c r="I136" s="50"/>
    </row>
    <row r="137" spans="1:9" ht="20.25" customHeight="1">
      <c r="A137" s="61">
        <v>232</v>
      </c>
      <c r="B137" s="53"/>
      <c r="C137" s="65"/>
      <c r="D137" s="62"/>
      <c r="E137" s="325" t="s">
        <v>1695</v>
      </c>
      <c r="F137" s="69" t="s">
        <v>1696</v>
      </c>
      <c r="G137" s="50">
        <v>492659.15</v>
      </c>
      <c r="H137" s="50"/>
      <c r="I137" s="50"/>
    </row>
    <row r="138" spans="1:9" ht="20.25" customHeight="1">
      <c r="A138" s="61">
        <v>232</v>
      </c>
      <c r="B138" s="53"/>
      <c r="C138" s="65"/>
      <c r="D138" s="54" t="s">
        <v>1576</v>
      </c>
      <c r="E138" s="72" t="s">
        <v>1606</v>
      </c>
      <c r="F138" s="55" t="s">
        <v>1429</v>
      </c>
      <c r="G138" s="50">
        <v>25000</v>
      </c>
      <c r="H138" s="50"/>
      <c r="I138" s="50"/>
    </row>
    <row r="139" spans="1:9" ht="20.25" customHeight="1">
      <c r="A139" s="61">
        <v>323</v>
      </c>
      <c r="B139" s="53"/>
      <c r="C139" s="65"/>
      <c r="D139" s="54"/>
      <c r="E139" s="72" t="s">
        <v>1508</v>
      </c>
      <c r="F139" s="55" t="s">
        <v>1430</v>
      </c>
      <c r="G139" s="50">
        <v>35000</v>
      </c>
      <c r="H139" s="50"/>
      <c r="I139" s="50"/>
    </row>
    <row r="140" spans="1:9" ht="20.25" customHeight="1">
      <c r="A140" s="61">
        <v>170</v>
      </c>
      <c r="B140" s="53"/>
      <c r="C140" s="65"/>
      <c r="D140" s="54"/>
      <c r="E140" s="72" t="s">
        <v>1821</v>
      </c>
      <c r="F140" s="55" t="s">
        <v>1794</v>
      </c>
      <c r="G140" s="50">
        <v>5000</v>
      </c>
      <c r="H140" s="50"/>
      <c r="I140" s="50"/>
    </row>
    <row r="141" spans="1:9" ht="20.25" customHeight="1">
      <c r="A141" s="61">
        <v>925</v>
      </c>
      <c r="B141" s="53"/>
      <c r="C141" s="65"/>
      <c r="D141" s="54"/>
      <c r="E141" s="72" t="s">
        <v>1821</v>
      </c>
      <c r="F141" s="55" t="s">
        <v>1793</v>
      </c>
      <c r="G141" s="50">
        <v>5200</v>
      </c>
      <c r="H141" s="50"/>
      <c r="I141" s="50"/>
    </row>
    <row r="142" spans="1:9" ht="20.25" customHeight="1">
      <c r="A142" s="61">
        <v>320</v>
      </c>
      <c r="B142" s="53"/>
      <c r="C142" s="65"/>
      <c r="D142" s="54"/>
      <c r="E142" s="72" t="s">
        <v>1768</v>
      </c>
      <c r="F142" s="55" t="s">
        <v>1049</v>
      </c>
      <c r="G142" s="50">
        <v>6000</v>
      </c>
      <c r="H142" s="50"/>
      <c r="I142" s="50"/>
    </row>
    <row r="143" spans="1:9" ht="20.25" customHeight="1">
      <c r="A143" s="61">
        <v>330</v>
      </c>
      <c r="B143" s="53"/>
      <c r="C143" s="65"/>
      <c r="D143" s="54"/>
      <c r="E143" s="72" t="s">
        <v>1510</v>
      </c>
      <c r="F143" s="55" t="s">
        <v>1694</v>
      </c>
      <c r="G143" s="50">
        <v>45000</v>
      </c>
      <c r="H143" s="50"/>
      <c r="I143" s="50"/>
    </row>
    <row r="144" spans="1:9" ht="20.25" customHeight="1">
      <c r="A144" s="61">
        <v>340</v>
      </c>
      <c r="B144" s="53"/>
      <c r="C144" s="65"/>
      <c r="D144" s="54" t="s">
        <v>1576</v>
      </c>
      <c r="E144" s="72" t="s">
        <v>560</v>
      </c>
      <c r="F144" s="55" t="s">
        <v>1431</v>
      </c>
      <c r="G144" s="50">
        <v>57000</v>
      </c>
      <c r="H144" s="50"/>
      <c r="I144" s="50"/>
    </row>
    <row r="145" spans="1:9" ht="20.25" customHeight="1">
      <c r="A145" s="61">
        <v>232</v>
      </c>
      <c r="B145" s="53"/>
      <c r="C145" s="65"/>
      <c r="D145" s="54"/>
      <c r="E145" s="72" t="s">
        <v>1587</v>
      </c>
      <c r="F145" s="55" t="s">
        <v>1432</v>
      </c>
      <c r="G145" s="50">
        <v>16700</v>
      </c>
      <c r="H145" s="50"/>
      <c r="I145" s="50"/>
    </row>
    <row r="146" spans="1:9" ht="20.25" customHeight="1">
      <c r="A146" s="61">
        <v>920</v>
      </c>
      <c r="B146" s="53"/>
      <c r="C146" s="65"/>
      <c r="D146" s="54"/>
      <c r="E146" s="72" t="s">
        <v>1589</v>
      </c>
      <c r="F146" s="55" t="s">
        <v>1771</v>
      </c>
      <c r="G146" s="50">
        <v>10000</v>
      </c>
      <c r="H146" s="50"/>
      <c r="I146" s="50"/>
    </row>
    <row r="147" spans="1:9" ht="20.25" customHeight="1">
      <c r="A147" s="61">
        <v>912</v>
      </c>
      <c r="B147" s="53"/>
      <c r="C147" s="65"/>
      <c r="D147" s="54"/>
      <c r="E147" s="72" t="s">
        <v>426</v>
      </c>
      <c r="F147" s="55" t="s">
        <v>1433</v>
      </c>
      <c r="G147" s="50">
        <v>500</v>
      </c>
      <c r="H147" s="50"/>
      <c r="I147" s="50"/>
    </row>
    <row r="148" spans="1:9" ht="20.25" customHeight="1">
      <c r="A148" s="61">
        <v>920</v>
      </c>
      <c r="B148" s="53"/>
      <c r="C148" s="65"/>
      <c r="D148" s="54"/>
      <c r="E148" s="72" t="s">
        <v>1591</v>
      </c>
      <c r="F148" s="55" t="s">
        <v>1434</v>
      </c>
      <c r="G148" s="50">
        <v>1800</v>
      </c>
      <c r="H148" s="50"/>
      <c r="I148" s="50"/>
    </row>
    <row r="149" spans="1:9" ht="20.25" customHeight="1">
      <c r="A149" s="61">
        <v>920</v>
      </c>
      <c r="B149" s="53"/>
      <c r="C149" s="65"/>
      <c r="D149" s="54"/>
      <c r="E149" s="72" t="s">
        <v>1760</v>
      </c>
      <c r="F149" s="55" t="s">
        <v>1762</v>
      </c>
      <c r="G149" s="50">
        <v>6</v>
      </c>
      <c r="H149" s="50"/>
      <c r="I149" s="50"/>
    </row>
    <row r="150" spans="1:9" ht="20.25" customHeight="1">
      <c r="A150" s="61">
        <v>920</v>
      </c>
      <c r="B150" s="53"/>
      <c r="C150" s="65"/>
      <c r="D150" s="54"/>
      <c r="E150" s="72" t="s">
        <v>427</v>
      </c>
      <c r="F150" s="55" t="s">
        <v>723</v>
      </c>
      <c r="G150" s="50">
        <v>5000</v>
      </c>
      <c r="H150" s="50"/>
      <c r="I150" s="50"/>
    </row>
    <row r="151" spans="1:9" ht="20.25" customHeight="1">
      <c r="A151" s="61">
        <v>338</v>
      </c>
      <c r="B151" s="53"/>
      <c r="C151" s="65"/>
      <c r="D151" s="54"/>
      <c r="E151" s="72" t="s">
        <v>428</v>
      </c>
      <c r="F151" s="55" t="s">
        <v>724</v>
      </c>
      <c r="G151" s="50">
        <v>90000</v>
      </c>
      <c r="H151" s="50"/>
      <c r="I151" s="50"/>
    </row>
    <row r="152" spans="1:9" ht="20.25" customHeight="1">
      <c r="A152" s="61">
        <v>153</v>
      </c>
      <c r="B152" s="53"/>
      <c r="C152" s="65"/>
      <c r="D152" s="54"/>
      <c r="E152" s="72" t="s">
        <v>1767</v>
      </c>
      <c r="F152" s="55" t="s">
        <v>1791</v>
      </c>
      <c r="G152" s="50">
        <v>5000</v>
      </c>
      <c r="H152" s="50"/>
      <c r="I152" s="50"/>
    </row>
    <row r="153" spans="1:9" ht="20.25" customHeight="1">
      <c r="A153" s="61">
        <v>161</v>
      </c>
      <c r="B153" s="53"/>
      <c r="C153" s="65"/>
      <c r="D153" s="54"/>
      <c r="E153" s="72" t="s">
        <v>1769</v>
      </c>
      <c r="F153" s="55" t="s">
        <v>1770</v>
      </c>
      <c r="G153" s="50">
        <v>5000</v>
      </c>
      <c r="H153" s="50"/>
      <c r="I153" s="50"/>
    </row>
    <row r="154" spans="1:9" ht="20.25" customHeight="1">
      <c r="A154" s="61"/>
      <c r="B154" s="53"/>
      <c r="C154" s="65"/>
      <c r="D154" s="62" t="s">
        <v>960</v>
      </c>
      <c r="E154" s="63"/>
      <c r="F154" s="69" t="s">
        <v>961</v>
      </c>
      <c r="G154" s="50"/>
      <c r="H154" s="50"/>
      <c r="I154" s="50"/>
    </row>
    <row r="155" spans="1:9" ht="20.25" customHeight="1">
      <c r="A155" s="61">
        <v>150</v>
      </c>
      <c r="B155" s="53"/>
      <c r="C155" s="65"/>
      <c r="D155" s="65"/>
      <c r="E155" s="66" t="s">
        <v>637</v>
      </c>
      <c r="F155" s="67" t="s">
        <v>1349</v>
      </c>
      <c r="G155" s="50">
        <v>14000</v>
      </c>
      <c r="H155" s="50"/>
      <c r="I155" s="50"/>
    </row>
    <row r="156" spans="1:9" ht="20.25" customHeight="1">
      <c r="A156" s="61">
        <v>920</v>
      </c>
      <c r="B156" s="53"/>
      <c r="C156" s="65"/>
      <c r="D156" s="65"/>
      <c r="E156" s="66" t="s">
        <v>637</v>
      </c>
      <c r="F156" s="67" t="s">
        <v>961</v>
      </c>
      <c r="G156" s="50">
        <v>19500</v>
      </c>
      <c r="H156" s="50"/>
      <c r="I156" s="50"/>
    </row>
    <row r="157" spans="1:9" ht="20.25" customHeight="1">
      <c r="A157" s="61">
        <v>312</v>
      </c>
      <c r="B157" s="53"/>
      <c r="C157" s="65"/>
      <c r="D157" s="65"/>
      <c r="E157" s="66" t="s">
        <v>637</v>
      </c>
      <c r="F157" s="67" t="s">
        <v>1792</v>
      </c>
      <c r="G157" s="50">
        <v>5000</v>
      </c>
      <c r="H157" s="50"/>
      <c r="I157" s="50"/>
    </row>
    <row r="158" spans="1:9" ht="20.25" customHeight="1">
      <c r="A158" s="61">
        <v>326</v>
      </c>
      <c r="B158" s="53"/>
      <c r="C158" s="65"/>
      <c r="D158" s="65"/>
      <c r="E158" s="66" t="s">
        <v>637</v>
      </c>
      <c r="F158" s="67" t="s">
        <v>725</v>
      </c>
      <c r="G158" s="50">
        <v>12000</v>
      </c>
      <c r="H158" s="50"/>
      <c r="I158" s="50"/>
    </row>
    <row r="159" spans="1:9" s="38" customFormat="1" ht="20.25" customHeight="1">
      <c r="A159" s="61"/>
      <c r="B159" s="53"/>
      <c r="C159" s="73" t="s">
        <v>962</v>
      </c>
      <c r="D159" s="62"/>
      <c r="E159" s="71"/>
      <c r="F159" s="69" t="s">
        <v>963</v>
      </c>
      <c r="G159" s="50"/>
      <c r="H159" s="51">
        <f>SUM(G160:G161)</f>
        <v>1000</v>
      </c>
      <c r="I159" s="50"/>
    </row>
    <row r="160" spans="1:9" s="43" customFormat="1" ht="20.25" customHeight="1">
      <c r="A160" s="61">
        <v>912</v>
      </c>
      <c r="B160" s="53"/>
      <c r="C160" s="74"/>
      <c r="D160" s="65" t="s">
        <v>964</v>
      </c>
      <c r="E160" s="75">
        <v>230</v>
      </c>
      <c r="F160" s="67" t="s">
        <v>1292</v>
      </c>
      <c r="G160" s="50">
        <v>400</v>
      </c>
      <c r="H160" s="50"/>
      <c r="I160" s="50"/>
    </row>
    <row r="161" spans="1:9" ht="20.25" customHeight="1" thickBot="1">
      <c r="A161" s="61">
        <v>920</v>
      </c>
      <c r="B161" s="53"/>
      <c r="C161" s="74"/>
      <c r="D161" s="65" t="s">
        <v>964</v>
      </c>
      <c r="E161" s="75" t="s">
        <v>429</v>
      </c>
      <c r="F161" s="67" t="s">
        <v>430</v>
      </c>
      <c r="G161" s="50">
        <v>600</v>
      </c>
      <c r="H161" s="50"/>
      <c r="I161" s="50"/>
    </row>
    <row r="162" spans="1:9" ht="20.25" customHeight="1" thickBot="1">
      <c r="A162" s="108"/>
      <c r="B162" s="101" t="s">
        <v>246</v>
      </c>
      <c r="C162" s="101"/>
      <c r="D162" s="101"/>
      <c r="E162" s="102"/>
      <c r="F162" s="103" t="s">
        <v>247</v>
      </c>
      <c r="G162" s="115"/>
      <c r="H162" s="115"/>
      <c r="I162" s="76">
        <f>SUM(H163:H216)</f>
        <v>536016.25</v>
      </c>
    </row>
    <row r="163" spans="1:9" ht="20.25" customHeight="1">
      <c r="A163" s="61"/>
      <c r="B163" s="53"/>
      <c r="C163" s="73" t="s">
        <v>257</v>
      </c>
      <c r="D163" s="73"/>
      <c r="E163" s="71"/>
      <c r="F163" s="69" t="s">
        <v>258</v>
      </c>
      <c r="G163" s="50"/>
      <c r="H163" s="51">
        <f>SUM(G164:G165)</f>
        <v>9000</v>
      </c>
      <c r="I163" s="50"/>
    </row>
    <row r="164" spans="1:9" ht="20.25" customHeight="1">
      <c r="A164" s="61">
        <v>944</v>
      </c>
      <c r="B164" s="53"/>
      <c r="C164" s="74"/>
      <c r="D164" s="74" t="s">
        <v>259</v>
      </c>
      <c r="E164" s="75"/>
      <c r="F164" s="70" t="s">
        <v>260</v>
      </c>
      <c r="G164" s="50"/>
      <c r="H164" s="50"/>
      <c r="I164" s="50"/>
    </row>
    <row r="165" spans="1:9" ht="20.25" customHeight="1">
      <c r="A165" s="61">
        <v>161</v>
      </c>
      <c r="B165" s="53"/>
      <c r="C165" s="74"/>
      <c r="D165" s="74"/>
      <c r="E165" s="75" t="s">
        <v>261</v>
      </c>
      <c r="F165" s="67" t="s">
        <v>1838</v>
      </c>
      <c r="G165" s="50">
        <v>9000</v>
      </c>
      <c r="H165" s="50"/>
      <c r="I165" s="50"/>
    </row>
    <row r="166" spans="1:9" ht="20.25" customHeight="1">
      <c r="A166" s="61">
        <v>161</v>
      </c>
      <c r="B166" s="53"/>
      <c r="C166" s="73" t="s">
        <v>1346</v>
      </c>
      <c r="D166" s="73"/>
      <c r="E166" s="71"/>
      <c r="F166" s="69" t="s">
        <v>234</v>
      </c>
      <c r="G166" s="50"/>
      <c r="H166" s="51">
        <f>SUM(G168:G169)</f>
        <v>80432</v>
      </c>
      <c r="I166" s="50"/>
    </row>
    <row r="167" spans="1:9" ht="20.25" customHeight="1">
      <c r="A167" s="61"/>
      <c r="B167" s="53"/>
      <c r="C167" s="73"/>
      <c r="D167" s="73" t="s">
        <v>76</v>
      </c>
      <c r="E167" s="71"/>
      <c r="F167" s="70" t="s">
        <v>235</v>
      </c>
      <c r="G167" s="50"/>
      <c r="H167" s="50"/>
      <c r="I167" s="50"/>
    </row>
    <row r="168" spans="1:9" ht="20.25" customHeight="1">
      <c r="A168" s="61"/>
      <c r="B168" s="53"/>
      <c r="C168" s="73"/>
      <c r="D168" s="73"/>
      <c r="E168" s="75" t="s">
        <v>1347</v>
      </c>
      <c r="F168" s="67" t="s">
        <v>1348</v>
      </c>
      <c r="G168" s="50">
        <v>75632</v>
      </c>
      <c r="H168" s="50"/>
      <c r="I168" s="50"/>
    </row>
    <row r="169" spans="1:9" ht="20.25" customHeight="1">
      <c r="A169" s="61">
        <v>925</v>
      </c>
      <c r="B169" s="53"/>
      <c r="C169" s="73"/>
      <c r="D169" s="73"/>
      <c r="E169" s="75" t="s">
        <v>640</v>
      </c>
      <c r="F169" s="67" t="s">
        <v>641</v>
      </c>
      <c r="G169" s="50">
        <v>4800</v>
      </c>
      <c r="H169" s="324"/>
      <c r="I169" s="50"/>
    </row>
    <row r="170" spans="1:9" ht="20.25" customHeight="1">
      <c r="A170" s="61">
        <v>943</v>
      </c>
      <c r="B170" s="53"/>
      <c r="C170" s="73" t="s">
        <v>77</v>
      </c>
      <c r="D170" s="73"/>
      <c r="E170" s="71"/>
      <c r="F170" s="69" t="s">
        <v>78</v>
      </c>
      <c r="G170" s="50"/>
      <c r="H170" s="51">
        <f>SUM(G171:G181)</f>
        <v>354043.05000000005</v>
      </c>
      <c r="I170" s="50"/>
    </row>
    <row r="171" spans="1:9" ht="20.25" customHeight="1">
      <c r="A171" s="61">
        <v>942</v>
      </c>
      <c r="B171" s="53"/>
      <c r="C171" s="74"/>
      <c r="D171" s="73" t="s">
        <v>79</v>
      </c>
      <c r="E171" s="71"/>
      <c r="F171" s="69" t="s">
        <v>80</v>
      </c>
      <c r="G171" s="50"/>
      <c r="H171" s="50"/>
      <c r="I171" s="50"/>
    </row>
    <row r="172" spans="1:9" ht="20.25" customHeight="1">
      <c r="A172" s="61">
        <v>934</v>
      </c>
      <c r="B172" s="53"/>
      <c r="C172" s="74"/>
      <c r="D172" s="74"/>
      <c r="E172" s="75">
        <v>461</v>
      </c>
      <c r="F172" s="67" t="s">
        <v>639</v>
      </c>
      <c r="G172" s="50">
        <v>77000</v>
      </c>
      <c r="H172" s="50"/>
      <c r="I172" s="50"/>
    </row>
    <row r="173" spans="1:9" ht="20.25" customHeight="1">
      <c r="A173" s="61">
        <v>943</v>
      </c>
      <c r="B173" s="53"/>
      <c r="C173" s="74"/>
      <c r="D173" s="74"/>
      <c r="E173" s="75">
        <v>461.02</v>
      </c>
      <c r="F173" s="67" t="s">
        <v>646</v>
      </c>
      <c r="G173" s="50">
        <v>6</v>
      </c>
      <c r="H173" s="50"/>
      <c r="I173" s="50"/>
    </row>
    <row r="174" spans="1:9" ht="20.25" customHeight="1">
      <c r="A174" s="61">
        <v>943</v>
      </c>
      <c r="B174" s="53"/>
      <c r="C174" s="74"/>
      <c r="D174" s="73" t="s">
        <v>1082</v>
      </c>
      <c r="E174" s="71"/>
      <c r="F174" s="69" t="s">
        <v>1083</v>
      </c>
      <c r="G174" s="50"/>
      <c r="H174" s="50"/>
      <c r="I174" s="50"/>
    </row>
    <row r="175" spans="1:9" ht="20.25" customHeight="1">
      <c r="A175" s="61">
        <v>943</v>
      </c>
      <c r="B175" s="53"/>
      <c r="C175" s="74"/>
      <c r="D175" s="74"/>
      <c r="E175" s="75">
        <v>466</v>
      </c>
      <c r="F175" s="67" t="s">
        <v>1084</v>
      </c>
      <c r="G175" s="50">
        <v>915</v>
      </c>
      <c r="H175" s="50"/>
      <c r="I175" s="50"/>
    </row>
    <row r="176" spans="1:9" ht="20.25" customHeight="1">
      <c r="A176" s="61">
        <v>943</v>
      </c>
      <c r="B176" s="53"/>
      <c r="C176" s="74"/>
      <c r="D176" s="74"/>
      <c r="E176" s="75">
        <v>466.01</v>
      </c>
      <c r="F176" s="67" t="s">
        <v>1085</v>
      </c>
      <c r="G176" s="50">
        <v>408</v>
      </c>
      <c r="H176" s="50"/>
      <c r="I176" s="50"/>
    </row>
    <row r="177" spans="1:9" ht="20.25" customHeight="1">
      <c r="A177" s="61">
        <v>943</v>
      </c>
      <c r="B177" s="53"/>
      <c r="C177" s="74"/>
      <c r="D177" s="73" t="s">
        <v>1086</v>
      </c>
      <c r="E177" s="71"/>
      <c r="F177" s="69" t="s">
        <v>346</v>
      </c>
      <c r="G177" s="50"/>
      <c r="H177" s="50"/>
      <c r="I177" s="50"/>
    </row>
    <row r="178" spans="1:9" ht="20.25" customHeight="1">
      <c r="A178" s="61">
        <v>136</v>
      </c>
      <c r="B178" s="53"/>
      <c r="C178" s="74"/>
      <c r="D178" s="74"/>
      <c r="E178" s="75">
        <v>467</v>
      </c>
      <c r="F178" s="67" t="s">
        <v>347</v>
      </c>
      <c r="G178" s="50">
        <v>38821.410000000003</v>
      </c>
      <c r="H178" s="50"/>
      <c r="I178" s="50"/>
    </row>
    <row r="179" spans="1:9" ht="20.25" customHeight="1">
      <c r="A179" s="61">
        <v>162</v>
      </c>
      <c r="B179" s="53"/>
      <c r="C179" s="74"/>
      <c r="D179" s="74"/>
      <c r="E179" s="75">
        <v>467.01</v>
      </c>
      <c r="F179" s="67" t="s">
        <v>262</v>
      </c>
      <c r="G179" s="50">
        <v>190000</v>
      </c>
      <c r="H179" s="50"/>
      <c r="I179" s="50"/>
    </row>
    <row r="180" spans="1:9" ht="20.25" customHeight="1">
      <c r="A180" s="61">
        <v>169</v>
      </c>
      <c r="B180" s="53"/>
      <c r="C180" s="74"/>
      <c r="D180" s="74"/>
      <c r="E180" s="75">
        <v>467.02</v>
      </c>
      <c r="F180" s="67" t="s">
        <v>263</v>
      </c>
      <c r="G180" s="50">
        <v>7500</v>
      </c>
      <c r="H180" s="50"/>
      <c r="I180" s="50"/>
    </row>
    <row r="181" spans="1:9" ht="20.25" customHeight="1">
      <c r="A181" s="61">
        <v>454</v>
      </c>
      <c r="B181" s="53"/>
      <c r="C181" s="74"/>
      <c r="D181" s="74"/>
      <c r="E181" s="75">
        <v>467.03</v>
      </c>
      <c r="F181" s="67" t="s">
        <v>264</v>
      </c>
      <c r="G181" s="50">
        <v>39392.639999999999</v>
      </c>
      <c r="H181" s="50"/>
      <c r="I181" s="50"/>
    </row>
    <row r="182" spans="1:9" ht="20.25" customHeight="1">
      <c r="A182" s="61">
        <v>920</v>
      </c>
      <c r="B182" s="53"/>
      <c r="C182" s="73" t="s">
        <v>348</v>
      </c>
      <c r="D182" s="73"/>
      <c r="E182" s="71"/>
      <c r="F182" s="69" t="s">
        <v>349</v>
      </c>
      <c r="G182" s="50"/>
      <c r="H182" s="51">
        <f>SUM(G183)</f>
        <v>3000</v>
      </c>
      <c r="I182" s="50"/>
    </row>
    <row r="183" spans="1:9" ht="20.25" customHeight="1">
      <c r="A183" s="61">
        <v>338</v>
      </c>
      <c r="B183" s="53"/>
      <c r="C183" s="74"/>
      <c r="D183" s="74" t="s">
        <v>350</v>
      </c>
      <c r="E183" s="75" t="s">
        <v>1685</v>
      </c>
      <c r="F183" s="67" t="s">
        <v>1686</v>
      </c>
      <c r="G183" s="50">
        <v>3000</v>
      </c>
      <c r="H183" s="50"/>
      <c r="I183" s="50"/>
    </row>
    <row r="184" spans="1:9" ht="20.25" customHeight="1">
      <c r="A184" s="61"/>
      <c r="B184" s="53"/>
      <c r="C184" s="73" t="s">
        <v>351</v>
      </c>
      <c r="D184" s="73"/>
      <c r="E184" s="71"/>
      <c r="F184" s="69" t="s">
        <v>352</v>
      </c>
      <c r="G184" s="50"/>
      <c r="H184" s="51">
        <f>SUM(G185:G216)</f>
        <v>89541.2</v>
      </c>
      <c r="I184" s="50"/>
    </row>
    <row r="185" spans="1:9" ht="20.25" customHeight="1">
      <c r="A185" s="61"/>
      <c r="B185" s="53"/>
      <c r="C185" s="74"/>
      <c r="D185" s="73" t="s">
        <v>353</v>
      </c>
      <c r="E185" s="71"/>
      <c r="F185" s="69" t="s">
        <v>308</v>
      </c>
      <c r="G185" s="50"/>
      <c r="H185" s="50"/>
      <c r="I185" s="50"/>
    </row>
    <row r="186" spans="1:9" ht="20.25" customHeight="1">
      <c r="A186" s="61">
        <v>231</v>
      </c>
      <c r="B186" s="53"/>
      <c r="C186" s="74"/>
      <c r="D186" s="74"/>
      <c r="E186" s="75" t="s">
        <v>1284</v>
      </c>
      <c r="F186" s="67" t="s">
        <v>268</v>
      </c>
      <c r="G186" s="50">
        <v>3461</v>
      </c>
      <c r="H186" s="50"/>
      <c r="I186" s="50"/>
    </row>
    <row r="187" spans="1:9" ht="20.25" customHeight="1">
      <c r="A187" s="61">
        <v>211</v>
      </c>
      <c r="B187" s="53"/>
      <c r="C187" s="74"/>
      <c r="D187" s="74"/>
      <c r="E187" s="75" t="s">
        <v>1824</v>
      </c>
      <c r="F187" s="329" t="s">
        <v>1795</v>
      </c>
      <c r="G187" s="50">
        <v>2420</v>
      </c>
      <c r="H187" s="50"/>
      <c r="I187" s="50"/>
    </row>
    <row r="188" spans="1:9" ht="20.25" customHeight="1">
      <c r="A188" s="61">
        <v>410</v>
      </c>
      <c r="B188" s="53"/>
      <c r="C188" s="74"/>
      <c r="D188" s="74"/>
      <c r="E188" s="75">
        <v>480.25</v>
      </c>
      <c r="F188" s="329" t="s">
        <v>1796</v>
      </c>
      <c r="G188" s="50">
        <v>2000</v>
      </c>
      <c r="H188" s="50"/>
      <c r="I188" s="50"/>
    </row>
    <row r="189" spans="1:9" ht="20.25" customHeight="1">
      <c r="A189" s="61">
        <v>231</v>
      </c>
      <c r="B189" s="53"/>
      <c r="C189" s="74"/>
      <c r="D189" s="74"/>
      <c r="E189" s="75" t="s">
        <v>1285</v>
      </c>
      <c r="F189" s="67" t="s">
        <v>269</v>
      </c>
      <c r="G189" s="50">
        <v>1150</v>
      </c>
      <c r="H189" s="50"/>
      <c r="I189" s="50"/>
    </row>
    <row r="190" spans="1:9" ht="20.25" customHeight="1">
      <c r="A190" s="61">
        <v>330</v>
      </c>
      <c r="B190" s="53"/>
      <c r="C190" s="74"/>
      <c r="D190" s="74"/>
      <c r="E190" s="75" t="s">
        <v>270</v>
      </c>
      <c r="F190" s="67" t="s">
        <v>271</v>
      </c>
      <c r="G190" s="50">
        <v>460</v>
      </c>
      <c r="H190" s="50"/>
      <c r="I190" s="50"/>
    </row>
    <row r="191" spans="1:9" ht="20.25" customHeight="1">
      <c r="A191" s="61">
        <v>337</v>
      </c>
      <c r="B191" s="53"/>
      <c r="C191" s="74"/>
      <c r="D191" s="74"/>
      <c r="E191" s="75" t="s">
        <v>272</v>
      </c>
      <c r="F191" s="67" t="s">
        <v>273</v>
      </c>
      <c r="G191" s="50">
        <v>1430</v>
      </c>
      <c r="H191" s="50"/>
      <c r="I191" s="50"/>
    </row>
    <row r="192" spans="1:9" ht="20.25" customHeight="1">
      <c r="A192" s="61">
        <v>341</v>
      </c>
      <c r="B192" s="53"/>
      <c r="C192" s="74"/>
      <c r="D192" s="74"/>
      <c r="E192" s="75">
        <v>480.05</v>
      </c>
      <c r="F192" s="67" t="s">
        <v>274</v>
      </c>
      <c r="G192" s="50">
        <v>2467.5</v>
      </c>
      <c r="H192" s="50"/>
      <c r="I192" s="50"/>
    </row>
    <row r="193" spans="1:9" ht="20.25" customHeight="1">
      <c r="A193" s="61">
        <v>330</v>
      </c>
      <c r="B193" s="53"/>
      <c r="C193" s="74"/>
      <c r="D193" s="74"/>
      <c r="E193" s="75" t="s">
        <v>275</v>
      </c>
      <c r="F193" s="67" t="s">
        <v>276</v>
      </c>
      <c r="G193" s="50">
        <v>4410</v>
      </c>
      <c r="H193" s="50"/>
      <c r="I193" s="50"/>
    </row>
    <row r="194" spans="1:9" ht="20.25" customHeight="1">
      <c r="A194" s="61">
        <v>341</v>
      </c>
      <c r="B194" s="53"/>
      <c r="C194" s="74"/>
      <c r="D194" s="74"/>
      <c r="E194" s="75">
        <v>480.07</v>
      </c>
      <c r="F194" s="67" t="s">
        <v>277</v>
      </c>
      <c r="G194" s="50">
        <v>931.5</v>
      </c>
      <c r="H194" s="50"/>
      <c r="I194" s="50"/>
    </row>
    <row r="195" spans="1:9" ht="20.25" customHeight="1">
      <c r="A195" s="61">
        <v>321</v>
      </c>
      <c r="B195" s="53"/>
      <c r="C195" s="74"/>
      <c r="D195" s="74"/>
      <c r="E195" s="75" t="s">
        <v>279</v>
      </c>
      <c r="F195" s="67" t="s">
        <v>278</v>
      </c>
      <c r="G195" s="50">
        <v>9030</v>
      </c>
      <c r="H195" s="50"/>
      <c r="I195" s="50"/>
    </row>
    <row r="196" spans="1:9" ht="20.25" customHeight="1">
      <c r="A196" s="61">
        <v>338</v>
      </c>
      <c r="B196" s="53"/>
      <c r="C196" s="74"/>
      <c r="D196" s="74"/>
      <c r="E196" s="75" t="s">
        <v>280</v>
      </c>
      <c r="F196" s="67" t="s">
        <v>281</v>
      </c>
      <c r="G196" s="50">
        <v>1485</v>
      </c>
      <c r="H196" s="50"/>
      <c r="I196" s="50"/>
    </row>
    <row r="197" spans="1:9" ht="20.25" customHeight="1">
      <c r="A197" s="61">
        <v>341</v>
      </c>
      <c r="B197" s="53"/>
      <c r="C197" s="74"/>
      <c r="D197" s="74"/>
      <c r="E197" s="75" t="s">
        <v>282</v>
      </c>
      <c r="F197" s="67" t="s">
        <v>283</v>
      </c>
      <c r="G197" s="50">
        <v>16200</v>
      </c>
      <c r="H197" s="50"/>
      <c r="I197" s="50"/>
    </row>
    <row r="198" spans="1:9" ht="20.25" customHeight="1">
      <c r="A198" s="61">
        <v>337</v>
      </c>
      <c r="B198" s="53"/>
      <c r="C198" s="74"/>
      <c r="D198" s="74"/>
      <c r="E198" s="75" t="s">
        <v>284</v>
      </c>
      <c r="F198" s="67" t="s">
        <v>285</v>
      </c>
      <c r="G198" s="50">
        <v>805</v>
      </c>
      <c r="H198" s="50"/>
      <c r="I198" s="50"/>
    </row>
    <row r="199" spans="1:9" ht="20.25" customHeight="1">
      <c r="A199" s="61">
        <v>341</v>
      </c>
      <c r="B199" s="53"/>
      <c r="C199" s="74"/>
      <c r="D199" s="74"/>
      <c r="E199" s="75" t="s">
        <v>286</v>
      </c>
      <c r="F199" s="67" t="s">
        <v>287</v>
      </c>
      <c r="G199" s="50">
        <v>3118.5</v>
      </c>
      <c r="H199" s="50"/>
      <c r="I199" s="50"/>
    </row>
    <row r="200" spans="1:9" ht="20.25" customHeight="1">
      <c r="A200" s="61">
        <v>338</v>
      </c>
      <c r="B200" s="53"/>
      <c r="C200" s="74"/>
      <c r="D200" s="74"/>
      <c r="E200" s="75" t="s">
        <v>288</v>
      </c>
      <c r="F200" s="67" t="s">
        <v>289</v>
      </c>
      <c r="G200" s="50">
        <v>4772.25</v>
      </c>
      <c r="H200" s="50"/>
      <c r="I200" s="50"/>
    </row>
    <row r="201" spans="1:9" ht="20.25" customHeight="1">
      <c r="A201" s="61">
        <v>231</v>
      </c>
      <c r="B201" s="53"/>
      <c r="C201" s="74"/>
      <c r="D201" s="74"/>
      <c r="E201" s="75" t="s">
        <v>292</v>
      </c>
      <c r="F201" s="67" t="s">
        <v>290</v>
      </c>
      <c r="G201" s="50">
        <v>3033.45</v>
      </c>
      <c r="H201" s="50"/>
      <c r="I201" s="50"/>
    </row>
    <row r="202" spans="1:9" ht="20.25" customHeight="1">
      <c r="A202" s="61">
        <v>341</v>
      </c>
      <c r="B202" s="53"/>
      <c r="C202" s="74"/>
      <c r="D202" s="74"/>
      <c r="E202" s="75" t="s">
        <v>291</v>
      </c>
      <c r="F202" s="67" t="s">
        <v>293</v>
      </c>
      <c r="G202" s="50">
        <v>400</v>
      </c>
      <c r="H202" s="50"/>
      <c r="I202" s="50"/>
    </row>
    <row r="203" spans="1:9" ht="20.25" customHeight="1">
      <c r="A203" s="61">
        <v>337</v>
      </c>
      <c r="B203" s="53"/>
      <c r="C203" s="74"/>
      <c r="D203" s="74"/>
      <c r="E203" s="75" t="s">
        <v>294</v>
      </c>
      <c r="F203" s="67" t="s">
        <v>295</v>
      </c>
      <c r="G203" s="50">
        <v>621</v>
      </c>
      <c r="H203" s="50"/>
      <c r="I203" s="50"/>
    </row>
    <row r="204" spans="1:9" ht="20.25" customHeight="1">
      <c r="A204" s="61">
        <v>338</v>
      </c>
      <c r="B204" s="53"/>
      <c r="C204" s="74"/>
      <c r="D204" s="74"/>
      <c r="E204" s="75" t="s">
        <v>296</v>
      </c>
      <c r="F204" s="67" t="s">
        <v>297</v>
      </c>
      <c r="G204" s="50">
        <v>460</v>
      </c>
      <c r="H204" s="50"/>
      <c r="I204" s="50"/>
    </row>
    <row r="205" spans="1:9" ht="20.25" customHeight="1">
      <c r="A205" s="61">
        <v>313</v>
      </c>
      <c r="B205" s="53"/>
      <c r="C205" s="74"/>
      <c r="D205" s="74"/>
      <c r="E205" s="75" t="s">
        <v>298</v>
      </c>
      <c r="F205" s="67" t="s">
        <v>299</v>
      </c>
      <c r="G205" s="50">
        <v>1536</v>
      </c>
      <c r="H205" s="50"/>
      <c r="I205" s="50"/>
    </row>
    <row r="206" spans="1:9" ht="20.25" customHeight="1">
      <c r="A206" s="61">
        <v>330</v>
      </c>
      <c r="B206" s="53"/>
      <c r="C206" s="74"/>
      <c r="D206" s="74"/>
      <c r="E206" s="75" t="s">
        <v>300</v>
      </c>
      <c r="F206" s="67" t="s">
        <v>301</v>
      </c>
      <c r="G206" s="50">
        <v>1900</v>
      </c>
      <c r="H206" s="50"/>
      <c r="I206" s="50"/>
    </row>
    <row r="207" spans="1:9" ht="20.25" customHeight="1">
      <c r="A207" s="61">
        <v>231</v>
      </c>
      <c r="B207" s="53"/>
      <c r="C207" s="74"/>
      <c r="D207" s="74"/>
      <c r="E207" s="75" t="s">
        <v>304</v>
      </c>
      <c r="F207" s="67" t="s">
        <v>302</v>
      </c>
      <c r="G207" s="50">
        <v>1000</v>
      </c>
      <c r="H207" s="50"/>
      <c r="I207" s="50"/>
    </row>
    <row r="208" spans="1:9" ht="20.25" customHeight="1">
      <c r="A208" s="61">
        <v>341</v>
      </c>
      <c r="B208" s="53"/>
      <c r="C208" s="74"/>
      <c r="D208" s="74"/>
      <c r="E208" s="75" t="s">
        <v>303</v>
      </c>
      <c r="F208" s="67" t="s">
        <v>305</v>
      </c>
      <c r="G208" s="50">
        <v>1150</v>
      </c>
      <c r="H208" s="50"/>
      <c r="I208" s="50"/>
    </row>
    <row r="209" spans="1:9" ht="20.25" customHeight="1">
      <c r="A209" s="61">
        <v>231</v>
      </c>
      <c r="B209" s="53"/>
      <c r="C209" s="74"/>
      <c r="D209" s="74"/>
      <c r="E209" s="75" t="s">
        <v>306</v>
      </c>
      <c r="F209" s="67" t="s">
        <v>307</v>
      </c>
      <c r="G209" s="50">
        <v>1150</v>
      </c>
      <c r="H209" s="50"/>
      <c r="I209" s="50"/>
    </row>
    <row r="210" spans="1:9" ht="20.25" customHeight="1">
      <c r="A210" s="61">
        <v>330</v>
      </c>
      <c r="B210" s="53"/>
      <c r="C210" s="74"/>
      <c r="D210" s="74"/>
      <c r="E210" s="75" t="s">
        <v>306</v>
      </c>
      <c r="F210" s="67" t="s">
        <v>309</v>
      </c>
      <c r="G210" s="50">
        <v>1150</v>
      </c>
      <c r="H210" s="50"/>
      <c r="I210" s="50"/>
    </row>
    <row r="211" spans="1:9" ht="20.25" customHeight="1">
      <c r="A211" s="61">
        <v>341</v>
      </c>
      <c r="B211" s="53"/>
      <c r="C211" s="74"/>
      <c r="D211" s="74"/>
      <c r="E211" s="75" t="s">
        <v>1826</v>
      </c>
      <c r="F211" s="329" t="s">
        <v>1800</v>
      </c>
      <c r="G211" s="50">
        <v>2000</v>
      </c>
      <c r="H211" s="50"/>
      <c r="I211" s="50"/>
    </row>
    <row r="212" spans="1:9" ht="20.25" customHeight="1">
      <c r="A212" s="61">
        <v>231</v>
      </c>
      <c r="B212" s="53"/>
      <c r="C212" s="74"/>
      <c r="D212" s="74"/>
      <c r="E212" s="75" t="s">
        <v>1825</v>
      </c>
      <c r="F212" s="329" t="s">
        <v>1799</v>
      </c>
      <c r="G212" s="50">
        <v>5000</v>
      </c>
      <c r="H212" s="50"/>
      <c r="I212" s="50"/>
    </row>
    <row r="213" spans="1:9" ht="20.25" customHeight="1">
      <c r="A213" s="61">
        <v>326</v>
      </c>
      <c r="B213" s="53"/>
      <c r="C213" s="74"/>
      <c r="D213" s="74"/>
      <c r="E213" s="75" t="s">
        <v>1825</v>
      </c>
      <c r="F213" s="329" t="s">
        <v>1798</v>
      </c>
      <c r="G213" s="50">
        <v>4000</v>
      </c>
      <c r="H213" s="50"/>
      <c r="I213" s="50"/>
    </row>
    <row r="214" spans="1:9" ht="20.25" customHeight="1">
      <c r="A214" s="61">
        <v>433</v>
      </c>
      <c r="B214" s="53"/>
      <c r="C214" s="74"/>
      <c r="D214" s="74"/>
      <c r="E214" s="75" t="s">
        <v>1827</v>
      </c>
      <c r="F214" s="329" t="s">
        <v>1801</v>
      </c>
      <c r="G214" s="50">
        <v>4000</v>
      </c>
      <c r="H214" s="50"/>
      <c r="I214" s="50"/>
    </row>
    <row r="215" spans="1:9" ht="20.25" customHeight="1">
      <c r="A215" s="61">
        <v>925</v>
      </c>
      <c r="B215" s="53"/>
      <c r="C215" s="74"/>
      <c r="D215" s="74"/>
      <c r="E215" s="75" t="s">
        <v>1828</v>
      </c>
      <c r="F215" s="329" t="s">
        <v>1823</v>
      </c>
      <c r="G215" s="50">
        <v>4000</v>
      </c>
      <c r="H215" s="50"/>
      <c r="I215" s="50"/>
    </row>
    <row r="216" spans="1:9" ht="20.25" customHeight="1" thickBot="1">
      <c r="A216" s="61">
        <v>326</v>
      </c>
      <c r="B216" s="53"/>
      <c r="C216" s="74"/>
      <c r="D216" s="74"/>
      <c r="E216" s="75" t="s">
        <v>1829</v>
      </c>
      <c r="F216" s="329" t="s">
        <v>1797</v>
      </c>
      <c r="G216" s="50">
        <v>4000</v>
      </c>
      <c r="H216" s="50"/>
      <c r="I216" s="50"/>
    </row>
    <row r="217" spans="1:9" ht="20.25" customHeight="1" thickBot="1">
      <c r="A217" s="77"/>
      <c r="B217" s="77"/>
      <c r="C217" s="77"/>
      <c r="D217" s="77"/>
      <c r="E217" s="78"/>
      <c r="F217" s="83" t="s">
        <v>18</v>
      </c>
      <c r="G217" s="84"/>
      <c r="H217" s="84"/>
      <c r="I217" s="84">
        <f>SUM(I2:I216)</f>
        <v>3888108.3600000003</v>
      </c>
    </row>
    <row r="218" spans="1:9" ht="20.25" customHeight="1" thickBot="1">
      <c r="A218" s="100"/>
      <c r="B218" s="109">
        <v>6</v>
      </c>
      <c r="C218" s="109"/>
      <c r="D218" s="109"/>
      <c r="E218" s="110"/>
      <c r="F218" s="111" t="s">
        <v>19</v>
      </c>
      <c r="G218" s="115"/>
      <c r="H218" s="115"/>
      <c r="I218" s="116">
        <f>SUM(H219:H254)</f>
        <v>1468538.33</v>
      </c>
    </row>
    <row r="219" spans="1:9" ht="20.25" customHeight="1">
      <c r="A219" s="61"/>
      <c r="B219" s="53"/>
      <c r="C219" s="56">
        <v>60</v>
      </c>
      <c r="D219" s="56"/>
      <c r="E219" s="85"/>
      <c r="F219" s="86" t="s">
        <v>1266</v>
      </c>
      <c r="G219" s="50"/>
      <c r="H219" s="51">
        <f>SUM(G220:G222)</f>
        <v>347877.56</v>
      </c>
      <c r="I219" s="50"/>
    </row>
    <row r="220" spans="1:9" s="351" customFormat="1" ht="20.25" customHeight="1">
      <c r="A220" s="348">
        <v>920</v>
      </c>
      <c r="B220" s="349"/>
      <c r="C220" s="349"/>
      <c r="D220" s="349"/>
      <c r="E220" s="350" t="s">
        <v>833</v>
      </c>
      <c r="F220" s="88" t="s">
        <v>1761</v>
      </c>
      <c r="G220" s="50">
        <v>245559.07</v>
      </c>
      <c r="H220" s="331"/>
      <c r="I220" s="331"/>
    </row>
    <row r="221" spans="1:9" ht="20.25" customHeight="1">
      <c r="A221" s="61">
        <v>171</v>
      </c>
      <c r="B221" s="53"/>
      <c r="C221" s="53"/>
      <c r="D221" s="53"/>
      <c r="E221" s="91" t="s">
        <v>1831</v>
      </c>
      <c r="F221" s="88" t="s">
        <v>1814</v>
      </c>
      <c r="G221" s="50">
        <v>10000</v>
      </c>
      <c r="H221" s="50"/>
      <c r="I221" s="50"/>
    </row>
    <row r="222" spans="1:9" ht="20.25" customHeight="1">
      <c r="A222" s="61">
        <v>150</v>
      </c>
      <c r="B222" s="53"/>
      <c r="C222" s="53"/>
      <c r="D222" s="53"/>
      <c r="E222" s="87" t="s">
        <v>356</v>
      </c>
      <c r="F222" s="88" t="s">
        <v>1802</v>
      </c>
      <c r="G222" s="50">
        <v>92318.49</v>
      </c>
      <c r="H222" s="50"/>
      <c r="I222" s="50"/>
    </row>
    <row r="223" spans="1:9" ht="20.25" customHeight="1">
      <c r="A223" s="53"/>
      <c r="B223" s="53"/>
      <c r="C223" s="56">
        <v>61</v>
      </c>
      <c r="D223" s="56"/>
      <c r="E223" s="85"/>
      <c r="F223" s="89" t="s">
        <v>1265</v>
      </c>
      <c r="G223" s="50"/>
      <c r="H223" s="51">
        <f>SUM(G224:G227)</f>
        <v>518885.44000000006</v>
      </c>
      <c r="I223" s="50"/>
    </row>
    <row r="224" spans="1:9" ht="20.25" customHeight="1">
      <c r="A224" s="210">
        <v>155</v>
      </c>
      <c r="B224" s="210"/>
      <c r="C224" s="210"/>
      <c r="D224" s="210"/>
      <c r="E224" s="211" t="s">
        <v>1350</v>
      </c>
      <c r="F224" s="212" t="s">
        <v>1803</v>
      </c>
      <c r="G224" s="209">
        <v>309527.08</v>
      </c>
      <c r="H224" s="50"/>
      <c r="I224" s="50"/>
    </row>
    <row r="225" spans="1:9" ht="20.25" customHeight="1">
      <c r="A225" s="210">
        <v>155</v>
      </c>
      <c r="B225" s="210"/>
      <c r="C225" s="210"/>
      <c r="D225" s="210"/>
      <c r="E225" s="211" t="s">
        <v>265</v>
      </c>
      <c r="F225" s="212" t="s">
        <v>1804</v>
      </c>
      <c r="G225" s="209">
        <v>154730.72</v>
      </c>
      <c r="H225" s="50"/>
      <c r="I225" s="50"/>
    </row>
    <row r="226" spans="1:9" ht="20.25" customHeight="1">
      <c r="A226" s="210">
        <v>155</v>
      </c>
      <c r="B226" s="210"/>
      <c r="C226" s="210"/>
      <c r="D226" s="210"/>
      <c r="E226" s="211" t="s">
        <v>1351</v>
      </c>
      <c r="F226" s="55" t="s">
        <v>1805</v>
      </c>
      <c r="G226" s="209">
        <v>17640.64</v>
      </c>
      <c r="H226" s="50"/>
      <c r="I226" s="50"/>
    </row>
    <row r="227" spans="1:9" ht="20.25" customHeight="1">
      <c r="A227" s="210">
        <v>155</v>
      </c>
      <c r="B227" s="210"/>
      <c r="C227" s="210"/>
      <c r="D227" s="210"/>
      <c r="E227" s="211" t="s">
        <v>1352</v>
      </c>
      <c r="F227" s="213" t="s">
        <v>1806</v>
      </c>
      <c r="G227" s="209">
        <v>36987</v>
      </c>
      <c r="H227" s="50"/>
      <c r="I227" s="50"/>
    </row>
    <row r="228" spans="1:9" ht="20.25" customHeight="1">
      <c r="A228" s="210">
        <v>153</v>
      </c>
      <c r="B228" s="210"/>
      <c r="C228" s="210"/>
      <c r="D228" s="210"/>
      <c r="E228" s="211" t="s">
        <v>1830</v>
      </c>
      <c r="F228" s="213" t="s">
        <v>1811</v>
      </c>
      <c r="G228" s="209">
        <v>20000</v>
      </c>
      <c r="H228" s="50"/>
      <c r="I228" s="50"/>
    </row>
    <row r="229" spans="1:9" s="43" customFormat="1" ht="20.25" customHeight="1">
      <c r="A229" s="53"/>
      <c r="B229" s="53"/>
      <c r="C229" s="56">
        <v>62</v>
      </c>
      <c r="D229" s="56"/>
      <c r="E229" s="85"/>
      <c r="F229" s="89" t="s">
        <v>20</v>
      </c>
      <c r="G229" s="50"/>
      <c r="H229" s="51">
        <f>SUM(G230:G237)</f>
        <v>133000</v>
      </c>
      <c r="I229" s="50"/>
    </row>
    <row r="230" spans="1:9" s="43" customFormat="1" ht="20.25" customHeight="1">
      <c r="A230" s="53"/>
      <c r="B230" s="53"/>
      <c r="C230" s="56"/>
      <c r="D230" s="56">
        <v>623</v>
      </c>
      <c r="E230" s="85"/>
      <c r="F230" s="336" t="s">
        <v>402</v>
      </c>
      <c r="G230" s="50"/>
      <c r="H230" s="50"/>
      <c r="I230" s="50"/>
    </row>
    <row r="231" spans="1:9" s="43" customFormat="1" ht="20.25" customHeight="1">
      <c r="A231" s="53">
        <v>165</v>
      </c>
      <c r="B231" s="53"/>
      <c r="C231" s="56"/>
      <c r="D231" s="56"/>
      <c r="E231" s="85" t="s">
        <v>357</v>
      </c>
      <c r="F231" s="335" t="s">
        <v>358</v>
      </c>
      <c r="G231" s="50">
        <v>20000</v>
      </c>
      <c r="H231" s="50"/>
      <c r="I231" s="50"/>
    </row>
    <row r="232" spans="1:9" s="43" customFormat="1" ht="20.25" customHeight="1">
      <c r="A232" s="53">
        <v>161</v>
      </c>
      <c r="B232" s="53"/>
      <c r="C232" s="56"/>
      <c r="D232" s="56"/>
      <c r="E232" s="91" t="s">
        <v>357</v>
      </c>
      <c r="F232" s="88" t="s">
        <v>1750</v>
      </c>
      <c r="G232" s="50">
        <v>1500</v>
      </c>
      <c r="H232" s="50"/>
      <c r="I232" s="50"/>
    </row>
    <row r="233" spans="1:9" s="43" customFormat="1" ht="20.25" customHeight="1">
      <c r="A233" s="61">
        <v>162</v>
      </c>
      <c r="B233" s="53"/>
      <c r="C233" s="56"/>
      <c r="D233" s="56"/>
      <c r="E233" s="91" t="s">
        <v>357</v>
      </c>
      <c r="F233" s="88" t="s">
        <v>1751</v>
      </c>
      <c r="G233" s="50">
        <v>1500</v>
      </c>
      <c r="H233" s="50"/>
      <c r="I233" s="50"/>
    </row>
    <row r="234" spans="1:9" s="43" customFormat="1" ht="20.25" customHeight="1">
      <c r="A234" s="61"/>
      <c r="B234" s="53"/>
      <c r="C234" s="56"/>
      <c r="D234" s="56"/>
      <c r="E234" s="91"/>
      <c r="F234" s="88" t="s">
        <v>1808</v>
      </c>
      <c r="G234" s="50">
        <v>100000</v>
      </c>
      <c r="H234" s="50"/>
      <c r="I234" s="50"/>
    </row>
    <row r="235" spans="1:9" s="43" customFormat="1" ht="20.25" customHeight="1">
      <c r="A235" s="61">
        <v>153</v>
      </c>
      <c r="B235" s="53"/>
      <c r="C235" s="56"/>
      <c r="D235" s="56"/>
      <c r="E235" s="91" t="s">
        <v>357</v>
      </c>
      <c r="F235" s="88" t="s">
        <v>1752</v>
      </c>
      <c r="G235" s="50">
        <v>5000</v>
      </c>
      <c r="H235" s="50"/>
      <c r="I235" s="50"/>
    </row>
    <row r="236" spans="1:9" s="43" customFormat="1" ht="20.25" customHeight="1">
      <c r="A236" s="61"/>
      <c r="B236" s="53"/>
      <c r="C236" s="56"/>
      <c r="D236" s="56">
        <v>624</v>
      </c>
      <c r="E236" s="117"/>
      <c r="F236" s="118" t="s">
        <v>404</v>
      </c>
      <c r="G236" s="50"/>
      <c r="H236" s="50"/>
      <c r="I236" s="50"/>
    </row>
    <row r="237" spans="1:9" s="43" customFormat="1" ht="20.25" customHeight="1">
      <c r="A237" s="61">
        <v>161</v>
      </c>
      <c r="B237" s="53"/>
      <c r="C237" s="56"/>
      <c r="D237" s="56"/>
      <c r="E237" s="91" t="s">
        <v>1094</v>
      </c>
      <c r="F237" s="88" t="s">
        <v>374</v>
      </c>
      <c r="G237" s="50">
        <v>5000</v>
      </c>
      <c r="H237" s="50"/>
      <c r="I237" s="50"/>
    </row>
    <row r="238" spans="1:9" ht="20.25" customHeight="1">
      <c r="A238" s="61"/>
      <c r="B238" s="53"/>
      <c r="C238" s="56">
        <v>63</v>
      </c>
      <c r="D238" s="56"/>
      <c r="E238" s="85"/>
      <c r="F238" s="89" t="s">
        <v>831</v>
      </c>
      <c r="G238" s="50"/>
      <c r="H238" s="51">
        <f>SUM(G239:G254)</f>
        <v>468775.33</v>
      </c>
      <c r="I238" s="50"/>
    </row>
    <row r="239" spans="1:9" ht="20.25" customHeight="1">
      <c r="A239" s="61"/>
      <c r="B239" s="53"/>
      <c r="C239" s="56"/>
      <c r="D239" s="56">
        <v>632</v>
      </c>
      <c r="E239" s="117"/>
      <c r="F239" s="118" t="s">
        <v>1286</v>
      </c>
      <c r="G239" s="50"/>
      <c r="H239" s="50"/>
      <c r="I239" s="50"/>
    </row>
    <row r="240" spans="1:9" ht="20.25" customHeight="1">
      <c r="A240" s="61">
        <v>929</v>
      </c>
      <c r="B240" s="53"/>
      <c r="C240" s="53"/>
      <c r="D240" s="53"/>
      <c r="E240" s="91" t="s">
        <v>1753</v>
      </c>
      <c r="F240" s="88" t="s">
        <v>1807</v>
      </c>
      <c r="G240" s="50">
        <v>209015.16</v>
      </c>
      <c r="H240" s="50"/>
      <c r="I240" s="50"/>
    </row>
    <row r="241" spans="1:9" ht="20.25" customHeight="1">
      <c r="A241" s="61">
        <v>929</v>
      </c>
      <c r="B241" s="53"/>
      <c r="C241" s="53"/>
      <c r="D241" s="53"/>
      <c r="E241" s="91" t="s">
        <v>1765</v>
      </c>
      <c r="F241" s="88" t="s">
        <v>1766</v>
      </c>
      <c r="G241" s="50">
        <v>50000</v>
      </c>
      <c r="H241" s="50"/>
      <c r="I241" s="50"/>
    </row>
    <row r="242" spans="1:9" ht="20.25" customHeight="1">
      <c r="A242" s="61">
        <v>164</v>
      </c>
      <c r="B242" s="53"/>
      <c r="C242" s="53"/>
      <c r="D242" s="53"/>
      <c r="E242" s="91" t="s">
        <v>1832</v>
      </c>
      <c r="F242" s="88" t="s">
        <v>1812</v>
      </c>
      <c r="G242" s="50">
        <v>50000</v>
      </c>
      <c r="H242" s="50"/>
      <c r="I242" s="50"/>
    </row>
    <row r="243" spans="1:9" ht="20.25" customHeight="1">
      <c r="A243" s="61">
        <v>924</v>
      </c>
      <c r="B243" s="53"/>
      <c r="C243" s="53"/>
      <c r="D243" s="53"/>
      <c r="E243" s="91" t="s">
        <v>1831</v>
      </c>
      <c r="F243" s="88" t="s">
        <v>1809</v>
      </c>
      <c r="G243" s="50">
        <v>50000</v>
      </c>
      <c r="H243" s="50"/>
      <c r="I243" s="50"/>
    </row>
    <row r="244" spans="1:9" ht="20.25" customHeight="1">
      <c r="A244" s="61">
        <v>929</v>
      </c>
      <c r="B244" s="53"/>
      <c r="C244" s="56"/>
      <c r="D244" s="56"/>
      <c r="E244" s="91" t="s">
        <v>1353</v>
      </c>
      <c r="F244" s="88" t="s">
        <v>1833</v>
      </c>
      <c r="G244" s="50">
        <v>78260.17</v>
      </c>
      <c r="H244" s="50"/>
      <c r="I244" s="50"/>
    </row>
    <row r="245" spans="1:9" ht="20.25" customHeight="1">
      <c r="A245" s="61"/>
      <c r="B245" s="53"/>
      <c r="C245" s="56"/>
      <c r="D245" s="56">
        <v>635</v>
      </c>
      <c r="E245" s="117"/>
      <c r="F245" s="118" t="s">
        <v>1095</v>
      </c>
      <c r="G245" s="50"/>
      <c r="H245" s="50"/>
      <c r="I245" s="50"/>
    </row>
    <row r="246" spans="1:9" ht="20.25" customHeight="1">
      <c r="A246" s="61">
        <v>232</v>
      </c>
      <c r="B246" s="53"/>
      <c r="C246" s="56"/>
      <c r="D246" s="56"/>
      <c r="E246" s="117" t="s">
        <v>1754</v>
      </c>
      <c r="F246" s="335" t="s">
        <v>1755</v>
      </c>
      <c r="G246" s="50">
        <v>3000</v>
      </c>
      <c r="H246" s="50"/>
      <c r="I246" s="50"/>
    </row>
    <row r="247" spans="1:9" ht="20.25" customHeight="1">
      <c r="A247" s="61"/>
      <c r="B247" s="53"/>
      <c r="C247" s="56"/>
      <c r="D247" s="56"/>
      <c r="E247" s="117"/>
      <c r="F247" s="335" t="s">
        <v>1810</v>
      </c>
      <c r="G247" s="50">
        <v>4500</v>
      </c>
      <c r="H247" s="50"/>
      <c r="I247" s="50"/>
    </row>
    <row r="248" spans="1:9" ht="20.25" customHeight="1">
      <c r="A248" s="61">
        <v>340</v>
      </c>
      <c r="B248" s="53"/>
      <c r="C248" s="56"/>
      <c r="D248" s="56"/>
      <c r="E248" s="117" t="s">
        <v>1754</v>
      </c>
      <c r="F248" s="335" t="s">
        <v>1756</v>
      </c>
      <c r="G248" s="50">
        <v>3000</v>
      </c>
      <c r="H248" s="50"/>
      <c r="I248" s="50"/>
    </row>
    <row r="249" spans="1:9" ht="20.25" customHeight="1">
      <c r="A249" s="61">
        <v>330</v>
      </c>
      <c r="B249" s="53"/>
      <c r="C249" s="56"/>
      <c r="D249" s="56"/>
      <c r="E249" s="117" t="s">
        <v>1754</v>
      </c>
      <c r="F249" s="335" t="s">
        <v>1757</v>
      </c>
      <c r="G249" s="50">
        <v>3000</v>
      </c>
      <c r="H249" s="50"/>
      <c r="I249" s="50"/>
    </row>
    <row r="250" spans="1:9" ht="20.25" customHeight="1">
      <c r="A250" s="61">
        <v>326</v>
      </c>
      <c r="B250" s="53"/>
      <c r="C250" s="56"/>
      <c r="D250" s="56"/>
      <c r="E250" s="117" t="s">
        <v>1754</v>
      </c>
      <c r="F250" s="335" t="s">
        <v>1822</v>
      </c>
      <c r="G250" s="50">
        <v>2000</v>
      </c>
      <c r="H250" s="50"/>
      <c r="I250" s="50"/>
    </row>
    <row r="251" spans="1:9" ht="20.25" customHeight="1">
      <c r="A251" s="61">
        <v>920</v>
      </c>
      <c r="B251" s="53"/>
      <c r="C251" s="56"/>
      <c r="D251" s="56"/>
      <c r="E251" s="91" t="s">
        <v>1096</v>
      </c>
      <c r="F251" s="88" t="s">
        <v>1758</v>
      </c>
      <c r="G251" s="50">
        <v>6000</v>
      </c>
      <c r="H251" s="50"/>
      <c r="I251" s="50"/>
    </row>
    <row r="252" spans="1:9" ht="20.25" customHeight="1">
      <c r="A252" s="61"/>
      <c r="B252" s="53"/>
      <c r="C252" s="56">
        <v>65</v>
      </c>
      <c r="D252" s="56"/>
      <c r="E252" s="91"/>
      <c r="F252" s="90" t="s">
        <v>267</v>
      </c>
      <c r="G252" s="50"/>
      <c r="H252" s="50"/>
      <c r="I252" s="50"/>
    </row>
    <row r="253" spans="1:9" ht="20.25" customHeight="1">
      <c r="A253" s="61"/>
      <c r="B253" s="53"/>
      <c r="C253" s="56"/>
      <c r="D253" s="56">
        <v>689</v>
      </c>
      <c r="E253" s="117"/>
      <c r="F253" s="118" t="s">
        <v>932</v>
      </c>
      <c r="G253" s="50"/>
      <c r="H253" s="50"/>
      <c r="I253" s="50"/>
    </row>
    <row r="254" spans="1:9" ht="20.25" customHeight="1">
      <c r="A254" s="61">
        <v>153</v>
      </c>
      <c r="B254" s="53"/>
      <c r="C254" s="56"/>
      <c r="D254" s="56"/>
      <c r="E254" s="91" t="s">
        <v>799</v>
      </c>
      <c r="F254" s="88" t="s">
        <v>710</v>
      </c>
      <c r="G254" s="50">
        <v>10000</v>
      </c>
      <c r="H254" s="50"/>
      <c r="I254" s="50"/>
    </row>
    <row r="255" spans="1:9" ht="20.25" customHeight="1" thickBot="1">
      <c r="A255" s="77"/>
      <c r="B255" s="77"/>
      <c r="C255" s="77"/>
      <c r="D255" s="77"/>
      <c r="E255" s="78"/>
      <c r="F255" s="79"/>
      <c r="G255" s="80"/>
      <c r="H255" s="80"/>
      <c r="I255" s="80"/>
    </row>
    <row r="256" spans="1:9" ht="20.25" customHeight="1" thickBot="1">
      <c r="A256" s="81"/>
      <c r="B256" s="81"/>
      <c r="C256" s="81"/>
      <c r="D256" s="81"/>
      <c r="E256" s="82"/>
      <c r="F256" s="92" t="s">
        <v>924</v>
      </c>
      <c r="G256" s="93"/>
      <c r="H256" s="93"/>
      <c r="I256" s="93">
        <f>SUM(I218:I254)</f>
        <v>1468538.33</v>
      </c>
    </row>
    <row r="257" spans="1:9" ht="20.25" customHeight="1" thickBot="1">
      <c r="A257" s="81"/>
      <c r="B257" s="81"/>
      <c r="C257" s="81"/>
      <c r="D257" s="81"/>
      <c r="E257" s="82"/>
      <c r="F257" s="94" t="s">
        <v>925</v>
      </c>
      <c r="G257" s="148">
        <v>2337186</v>
      </c>
      <c r="H257" s="148">
        <f>SUM(H3:H255)</f>
        <v>5356646.6900000004</v>
      </c>
      <c r="I257" s="148">
        <f>SUM(I217+I256)</f>
        <v>5356646.6900000004</v>
      </c>
    </row>
    <row r="258" spans="1:9" ht="25.5" customHeight="1">
      <c r="A258" s="81"/>
      <c r="B258" s="81"/>
      <c r="C258" s="81"/>
      <c r="D258" s="81"/>
      <c r="E258" s="82"/>
      <c r="F258" s="96"/>
      <c r="G258" s="96"/>
      <c r="H258" s="96"/>
      <c r="I258" s="96"/>
    </row>
    <row r="259" spans="1:9" ht="25.5" customHeight="1">
      <c r="A259" s="81"/>
      <c r="B259" s="81"/>
      <c r="C259" s="81"/>
      <c r="D259" s="81"/>
      <c r="E259" s="82"/>
      <c r="F259" s="95"/>
      <c r="G259" s="96"/>
      <c r="H259" s="96"/>
      <c r="I259" s="96"/>
    </row>
    <row r="260" spans="1:9" ht="30.2" customHeight="1">
      <c r="A260" s="81"/>
      <c r="B260" s="81"/>
      <c r="C260" s="81"/>
      <c r="D260" s="81"/>
      <c r="E260" s="82"/>
      <c r="F260" s="95"/>
      <c r="G260" s="96"/>
      <c r="H260" s="96"/>
      <c r="I260" s="96"/>
    </row>
    <row r="261" spans="1:9" ht="30.2" customHeight="1">
      <c r="A261" s="81"/>
      <c r="B261" s="81"/>
      <c r="C261" s="81"/>
      <c r="D261" s="81"/>
      <c r="E261" s="82"/>
      <c r="F261" s="95"/>
      <c r="G261" s="96"/>
      <c r="H261" s="96"/>
      <c r="I261" s="96"/>
    </row>
    <row r="262" spans="1:9" ht="30.2" customHeight="1">
      <c r="A262" s="81"/>
      <c r="B262" s="81"/>
      <c r="C262" s="81"/>
      <c r="D262" s="81"/>
      <c r="E262" s="82"/>
      <c r="F262" s="95"/>
      <c r="G262" s="96"/>
      <c r="H262" s="96"/>
      <c r="I262" s="96"/>
    </row>
    <row r="263" spans="1:9" ht="30.2" customHeight="1">
      <c r="A263" s="81"/>
      <c r="B263" s="81"/>
      <c r="C263" s="81"/>
      <c r="D263" s="81"/>
      <c r="E263" s="82"/>
      <c r="F263" s="95"/>
      <c r="G263" s="96"/>
      <c r="H263" s="96"/>
      <c r="I263" s="96"/>
    </row>
    <row r="264" spans="1:9" ht="30.2" customHeight="1">
      <c r="A264" s="81"/>
      <c r="B264" s="81"/>
      <c r="C264" s="81"/>
      <c r="D264" s="81"/>
      <c r="E264" s="82"/>
      <c r="F264" s="95"/>
      <c r="G264" s="96"/>
      <c r="H264" s="96"/>
      <c r="I264" s="96"/>
    </row>
    <row r="265" spans="1:9" ht="30.2" customHeight="1">
      <c r="A265" s="81"/>
      <c r="B265" s="81"/>
      <c r="C265" s="81"/>
      <c r="D265" s="81"/>
      <c r="E265" s="82"/>
      <c r="F265" s="95"/>
      <c r="G265" s="96"/>
      <c r="H265" s="96"/>
      <c r="I265" s="96"/>
    </row>
    <row r="266" spans="1:9" ht="30.2" customHeight="1">
      <c r="A266" s="81"/>
      <c r="B266" s="81"/>
      <c r="C266" s="81"/>
      <c r="D266" s="81"/>
      <c r="E266" s="82"/>
      <c r="F266" s="95"/>
      <c r="G266" s="96"/>
      <c r="H266" s="96"/>
      <c r="I266" s="96"/>
    </row>
    <row r="267" spans="1:9" ht="30.2" customHeight="1">
      <c r="A267" s="81"/>
      <c r="B267" s="81"/>
      <c r="C267" s="81"/>
      <c r="D267" s="81"/>
      <c r="E267" s="82"/>
      <c r="F267" s="95"/>
      <c r="G267" s="96"/>
      <c r="H267" s="96"/>
      <c r="I267" s="96"/>
    </row>
    <row r="268" spans="1:9" ht="30.2" customHeight="1">
      <c r="A268" s="81"/>
      <c r="B268" s="81"/>
      <c r="C268" s="81"/>
      <c r="D268" s="81"/>
      <c r="E268" s="82"/>
      <c r="F268" s="95"/>
      <c r="G268" s="96"/>
      <c r="H268" s="96"/>
      <c r="I268" s="96"/>
    </row>
    <row r="269" spans="1:9" ht="30.2" customHeight="1">
      <c r="A269" s="81"/>
      <c r="B269" s="81"/>
      <c r="C269" s="81"/>
      <c r="D269" s="81"/>
      <c r="E269" s="82"/>
      <c r="F269" s="95"/>
      <c r="G269" s="96"/>
      <c r="H269" s="96"/>
      <c r="I269" s="96"/>
    </row>
    <row r="270" spans="1:9" ht="30.2" customHeight="1">
      <c r="A270" s="81"/>
      <c r="B270" s="81"/>
      <c r="C270" s="81"/>
      <c r="D270" s="81"/>
      <c r="E270" s="82"/>
      <c r="F270" s="95"/>
      <c r="G270" s="96"/>
      <c r="H270" s="96"/>
      <c r="I270" s="96"/>
    </row>
    <row r="271" spans="1:9" ht="30.2" customHeight="1">
      <c r="A271" s="81"/>
      <c r="B271" s="81"/>
      <c r="C271" s="81"/>
      <c r="D271" s="81"/>
      <c r="E271" s="82"/>
      <c r="F271" s="95"/>
      <c r="G271" s="96"/>
      <c r="H271" s="96"/>
      <c r="I271" s="96"/>
    </row>
    <row r="272" spans="1:9" ht="30.2" customHeight="1">
      <c r="A272" s="81"/>
      <c r="B272" s="81"/>
      <c r="C272" s="81"/>
      <c r="D272" s="81"/>
      <c r="E272" s="82"/>
      <c r="F272" s="95"/>
      <c r="G272" s="96"/>
      <c r="H272" s="96"/>
      <c r="I272" s="96"/>
    </row>
    <row r="273" spans="1:9" ht="30.2" customHeight="1">
      <c r="A273" s="81"/>
      <c r="B273" s="81"/>
      <c r="C273" s="81"/>
      <c r="D273" s="81"/>
      <c r="E273" s="82"/>
      <c r="F273" s="95"/>
      <c r="G273" s="96"/>
      <c r="H273" s="96"/>
      <c r="I273" s="96"/>
    </row>
    <row r="274" spans="1:9" ht="30.2" customHeight="1">
      <c r="A274" s="81"/>
      <c r="B274" s="81"/>
      <c r="C274" s="81"/>
      <c r="D274" s="81"/>
      <c r="E274" s="82"/>
      <c r="F274" s="95"/>
      <c r="G274" s="96"/>
      <c r="H274" s="96"/>
      <c r="I274" s="96"/>
    </row>
    <row r="275" spans="1:9" ht="30.2" customHeight="1">
      <c r="A275" s="81"/>
      <c r="B275" s="81"/>
      <c r="C275" s="81"/>
      <c r="D275" s="81"/>
      <c r="E275" s="82"/>
      <c r="F275" s="95"/>
      <c r="G275" s="96"/>
      <c r="H275" s="96"/>
      <c r="I275" s="96"/>
    </row>
    <row r="276" spans="1:9" ht="30.2" customHeight="1">
      <c r="A276" s="81"/>
      <c r="B276" s="81"/>
      <c r="C276" s="81"/>
      <c r="D276" s="81"/>
      <c r="E276" s="82"/>
      <c r="F276" s="95"/>
      <c r="G276" s="96"/>
      <c r="H276" s="96"/>
      <c r="I276" s="96"/>
    </row>
    <row r="277" spans="1:9" ht="30.2" customHeight="1">
      <c r="A277" s="81"/>
      <c r="B277" s="81"/>
      <c r="C277" s="81"/>
      <c r="D277" s="81"/>
      <c r="E277" s="82"/>
      <c r="F277" s="95"/>
      <c r="G277" s="96"/>
      <c r="H277" s="96"/>
      <c r="I277" s="96"/>
    </row>
    <row r="278" spans="1:9" ht="30.2" customHeight="1">
      <c r="A278" s="81"/>
      <c r="B278" s="81"/>
      <c r="C278" s="81"/>
      <c r="D278" s="81"/>
      <c r="E278" s="82"/>
      <c r="F278" s="95"/>
      <c r="G278" s="96"/>
      <c r="H278" s="96"/>
      <c r="I278" s="96"/>
    </row>
    <row r="279" spans="1:9" ht="30.2" customHeight="1">
      <c r="A279" s="81"/>
      <c r="B279" s="81"/>
      <c r="C279" s="81"/>
      <c r="D279" s="81"/>
      <c r="E279" s="82"/>
      <c r="F279" s="95"/>
      <c r="G279" s="96"/>
      <c r="H279" s="96"/>
      <c r="I279" s="96"/>
    </row>
    <row r="280" spans="1:9" ht="30.2" customHeight="1">
      <c r="A280" s="81"/>
      <c r="B280" s="81"/>
      <c r="C280" s="81"/>
      <c r="D280" s="81"/>
      <c r="E280" s="82"/>
      <c r="F280" s="95"/>
      <c r="G280" s="96"/>
      <c r="H280" s="96"/>
      <c r="I280" s="96"/>
    </row>
    <row r="281" spans="1:9" ht="30.2" customHeight="1">
      <c r="A281" s="81"/>
      <c r="B281" s="81"/>
      <c r="C281" s="81"/>
      <c r="D281" s="81"/>
      <c r="E281" s="82"/>
      <c r="F281" s="95"/>
      <c r="G281" s="96"/>
      <c r="H281" s="96"/>
      <c r="I281" s="96"/>
    </row>
    <row r="282" spans="1:9" ht="30.2" customHeight="1">
      <c r="A282" s="81"/>
      <c r="B282" s="81"/>
      <c r="C282" s="81"/>
      <c r="D282" s="81"/>
      <c r="E282" s="82"/>
      <c r="F282" s="95"/>
      <c r="G282" s="96"/>
      <c r="H282" s="96"/>
      <c r="I282" s="96"/>
    </row>
    <row r="283" spans="1:9" ht="30.2" customHeight="1">
      <c r="A283" s="81"/>
      <c r="B283" s="81"/>
      <c r="C283" s="81"/>
      <c r="D283" s="81"/>
      <c r="E283" s="82"/>
      <c r="F283" s="95"/>
      <c r="G283" s="96"/>
      <c r="H283" s="96"/>
      <c r="I283" s="96"/>
    </row>
    <row r="284" spans="1:9" ht="30.2" customHeight="1">
      <c r="A284" s="81"/>
      <c r="B284" s="81"/>
      <c r="C284" s="81"/>
      <c r="D284" s="81"/>
      <c r="E284" s="82"/>
      <c r="F284" s="95"/>
      <c r="G284" s="96"/>
      <c r="H284" s="96"/>
      <c r="I284" s="96"/>
    </row>
    <row r="285" spans="1:9" ht="30.2" customHeight="1">
      <c r="A285" s="81"/>
      <c r="B285" s="81"/>
      <c r="C285" s="81"/>
      <c r="D285" s="81"/>
      <c r="E285" s="82"/>
      <c r="F285" s="95"/>
      <c r="G285" s="96"/>
      <c r="H285" s="96"/>
      <c r="I285" s="96"/>
    </row>
    <row r="286" spans="1:9" ht="30.2" customHeight="1">
      <c r="A286" s="81"/>
      <c r="B286" s="81"/>
      <c r="C286" s="81"/>
      <c r="D286" s="81"/>
      <c r="E286" s="82"/>
      <c r="F286" s="95"/>
      <c r="G286" s="96"/>
      <c r="H286" s="96"/>
      <c r="I286" s="96"/>
    </row>
    <row r="287" spans="1:9" ht="30.2" customHeight="1">
      <c r="A287" s="81"/>
      <c r="B287" s="81"/>
      <c r="C287" s="81"/>
      <c r="D287" s="81"/>
      <c r="E287" s="82"/>
      <c r="F287" s="95"/>
      <c r="G287" s="96"/>
      <c r="H287" s="96"/>
      <c r="I287" s="96"/>
    </row>
    <row r="288" spans="1:9" ht="30.2" customHeight="1">
      <c r="A288" s="81"/>
      <c r="B288" s="81"/>
      <c r="C288" s="81"/>
      <c r="D288" s="81"/>
      <c r="E288" s="82"/>
      <c r="F288" s="95"/>
      <c r="G288" s="96"/>
      <c r="H288" s="47"/>
      <c r="I288" s="47"/>
    </row>
    <row r="289" spans="7:9" ht="30.2" customHeight="1">
      <c r="G289" s="47"/>
      <c r="H289" s="47"/>
      <c r="I289" s="47"/>
    </row>
    <row r="290" spans="7:9" ht="30.2" customHeight="1">
      <c r="G290" s="47"/>
      <c r="H290" s="47"/>
      <c r="I290" s="47"/>
    </row>
    <row r="291" spans="7:9" ht="30.2" customHeight="1">
      <c r="G291" s="47"/>
      <c r="H291" s="47"/>
      <c r="I291" s="47"/>
    </row>
    <row r="292" spans="7:9" ht="30.2" customHeight="1">
      <c r="G292" s="47"/>
      <c r="H292" s="47"/>
      <c r="I292" s="47"/>
    </row>
    <row r="293" spans="7:9" ht="30.2" customHeight="1">
      <c r="G293" s="47"/>
      <c r="H293" s="47"/>
      <c r="I293" s="47"/>
    </row>
    <row r="294" spans="7:9" ht="30.2" customHeight="1">
      <c r="G294" s="47"/>
      <c r="H294" s="47"/>
      <c r="I294" s="47"/>
    </row>
    <row r="295" spans="7:9" ht="30.2" customHeight="1">
      <c r="G295" s="47"/>
      <c r="H295" s="47"/>
      <c r="I295" s="47"/>
    </row>
    <row r="296" spans="7:9" ht="30.2" customHeight="1">
      <c r="G296" s="47"/>
      <c r="H296" s="47"/>
      <c r="I296" s="47"/>
    </row>
    <row r="297" spans="7:9" ht="30.2" customHeight="1">
      <c r="G297" s="47"/>
      <c r="H297" s="47"/>
      <c r="I297" s="47"/>
    </row>
    <row r="298" spans="7:9" ht="30.2" customHeight="1">
      <c r="G298" s="47"/>
      <c r="H298" s="47"/>
      <c r="I298" s="47"/>
    </row>
    <row r="299" spans="7:9" ht="30.2" customHeight="1">
      <c r="G299" s="47"/>
      <c r="H299" s="47"/>
      <c r="I299" s="47"/>
    </row>
    <row r="300" spans="7:9" ht="30.2" customHeight="1">
      <c r="G300" s="47"/>
      <c r="H300" s="47"/>
      <c r="I300" s="47"/>
    </row>
    <row r="301" spans="7:9" ht="30.2" customHeight="1">
      <c r="G301" s="47"/>
      <c r="H301" s="47"/>
      <c r="I301" s="47"/>
    </row>
    <row r="302" spans="7:9" ht="30.2" customHeight="1">
      <c r="G302" s="47"/>
      <c r="H302" s="47"/>
      <c r="I302" s="47"/>
    </row>
    <row r="303" spans="7:9" ht="30.2" customHeight="1">
      <c r="G303" s="47"/>
      <c r="H303" s="47"/>
      <c r="I303" s="47"/>
    </row>
    <row r="304" spans="7:9" ht="30.2" customHeight="1">
      <c r="G304" s="47"/>
      <c r="H304" s="47"/>
      <c r="I304" s="47"/>
    </row>
    <row r="305" spans="7:9" ht="30.2" customHeight="1">
      <c r="G305" s="47"/>
      <c r="H305" s="47"/>
      <c r="I305" s="47"/>
    </row>
    <row r="306" spans="7:9" ht="30.2" customHeight="1">
      <c r="G306" s="47"/>
      <c r="H306" s="47"/>
      <c r="I306" s="47"/>
    </row>
    <row r="307" spans="7:9" ht="30.2" customHeight="1">
      <c r="G307" s="47"/>
      <c r="H307" s="47"/>
      <c r="I307" s="47"/>
    </row>
    <row r="308" spans="7:9" ht="30.2" customHeight="1">
      <c r="G308" s="47"/>
      <c r="H308" s="47"/>
      <c r="I308" s="47"/>
    </row>
    <row r="309" spans="7:9" ht="30.2" customHeight="1">
      <c r="G309" s="47"/>
      <c r="H309" s="47"/>
      <c r="I309" s="47"/>
    </row>
    <row r="310" spans="7:9" ht="30.2" customHeight="1">
      <c r="G310" s="47"/>
      <c r="H310" s="47"/>
      <c r="I310" s="47"/>
    </row>
    <row r="311" spans="7:9" ht="30.2" customHeight="1">
      <c r="G311" s="47"/>
      <c r="H311" s="47"/>
      <c r="I311" s="47"/>
    </row>
    <row r="312" spans="7:9" ht="30.2" customHeight="1">
      <c r="G312" s="47"/>
      <c r="H312" s="47"/>
      <c r="I312" s="47"/>
    </row>
    <row r="313" spans="7:9" ht="30.2" customHeight="1">
      <c r="G313" s="47"/>
      <c r="H313" s="47"/>
      <c r="I313" s="47"/>
    </row>
    <row r="314" spans="7:9" ht="30.2" customHeight="1">
      <c r="G314" s="47"/>
      <c r="H314" s="47"/>
      <c r="I314" s="47"/>
    </row>
    <row r="315" spans="7:9" ht="30.2" customHeight="1">
      <c r="G315" s="47"/>
      <c r="H315" s="47"/>
      <c r="I315" s="47"/>
    </row>
    <row r="316" spans="7:9" ht="30.2" customHeight="1">
      <c r="G316" s="47"/>
      <c r="H316" s="47"/>
      <c r="I316" s="47"/>
    </row>
    <row r="317" spans="7:9" ht="30.2" customHeight="1">
      <c r="G317" s="47"/>
      <c r="H317" s="47"/>
      <c r="I317" s="47"/>
    </row>
    <row r="318" spans="7:9" ht="30.2" customHeight="1">
      <c r="G318" s="47"/>
      <c r="H318" s="47"/>
      <c r="I318" s="47"/>
    </row>
    <row r="319" spans="7:9" ht="30.2" customHeight="1">
      <c r="G319" s="47"/>
      <c r="H319" s="47"/>
      <c r="I319" s="47"/>
    </row>
    <row r="320" spans="7:9" ht="30.2" customHeight="1">
      <c r="G320" s="47"/>
      <c r="H320" s="47"/>
      <c r="I320" s="47"/>
    </row>
    <row r="321" spans="7:9" ht="30.2" customHeight="1">
      <c r="G321" s="47"/>
      <c r="H321" s="47"/>
      <c r="I321" s="47"/>
    </row>
    <row r="322" spans="7:9" ht="30.2" customHeight="1">
      <c r="G322" s="47"/>
      <c r="H322" s="47"/>
      <c r="I322" s="47"/>
    </row>
    <row r="323" spans="7:9" ht="30.2" customHeight="1">
      <c r="G323" s="47"/>
      <c r="H323" s="47"/>
      <c r="I323" s="47"/>
    </row>
    <row r="324" spans="7:9" ht="30.2" customHeight="1">
      <c r="G324" s="47"/>
      <c r="H324" s="47"/>
      <c r="I324" s="47"/>
    </row>
    <row r="325" spans="7:9" ht="30.2" customHeight="1">
      <c r="G325" s="47"/>
      <c r="H325" s="47"/>
      <c r="I325" s="47"/>
    </row>
    <row r="326" spans="7:9" ht="30.2" customHeight="1">
      <c r="G326" s="47"/>
      <c r="H326" s="47"/>
      <c r="I326" s="47"/>
    </row>
    <row r="327" spans="7:9" ht="30.2" customHeight="1">
      <c r="G327" s="47"/>
      <c r="H327" s="47"/>
      <c r="I327" s="47"/>
    </row>
    <row r="328" spans="7:9" ht="30.2" customHeight="1">
      <c r="G328" s="47"/>
      <c r="H328" s="47"/>
      <c r="I328" s="47"/>
    </row>
    <row r="329" spans="7:9" ht="30.2" customHeight="1">
      <c r="G329" s="47"/>
      <c r="H329" s="47"/>
      <c r="I329" s="47"/>
    </row>
    <row r="330" spans="7:9" ht="30.2" customHeight="1">
      <c r="G330" s="47"/>
      <c r="H330" s="47"/>
      <c r="I330" s="47"/>
    </row>
    <row r="331" spans="7:9" ht="30.2" customHeight="1">
      <c r="G331" s="47"/>
      <c r="H331" s="47"/>
      <c r="I331" s="47"/>
    </row>
    <row r="332" spans="7:9" ht="30.2" customHeight="1">
      <c r="G332" s="47"/>
      <c r="H332" s="47"/>
      <c r="I332" s="47"/>
    </row>
    <row r="333" spans="7:9" ht="30.2" customHeight="1">
      <c r="G333" s="47"/>
      <c r="H333" s="47"/>
      <c r="I333" s="47"/>
    </row>
    <row r="334" spans="7:9" ht="30.2" customHeight="1">
      <c r="G334" s="47"/>
      <c r="H334" s="47"/>
      <c r="I334" s="47"/>
    </row>
    <row r="335" spans="7:9" ht="30.2" customHeight="1">
      <c r="G335" s="47"/>
      <c r="H335" s="47"/>
      <c r="I335" s="47"/>
    </row>
    <row r="336" spans="7:9" ht="30.2" customHeight="1">
      <c r="G336" s="47"/>
      <c r="H336" s="47"/>
      <c r="I336" s="47"/>
    </row>
    <row r="337" spans="7:9" ht="30.2" customHeight="1">
      <c r="G337" s="47"/>
      <c r="H337" s="47"/>
      <c r="I337" s="47"/>
    </row>
    <row r="338" spans="7:9" ht="30.2" customHeight="1">
      <c r="G338" s="47"/>
      <c r="H338" s="47"/>
      <c r="I338" s="47"/>
    </row>
    <row r="339" spans="7:9" ht="30.2" customHeight="1">
      <c r="G339" s="47"/>
      <c r="H339" s="47"/>
      <c r="I339" s="47"/>
    </row>
    <row r="340" spans="7:9" ht="30.2" customHeight="1">
      <c r="G340" s="47"/>
      <c r="H340" s="47"/>
      <c r="I340" s="47"/>
    </row>
    <row r="341" spans="7:9" ht="30.2" customHeight="1">
      <c r="G341" s="47"/>
      <c r="H341" s="47"/>
      <c r="I341" s="47"/>
    </row>
    <row r="342" spans="7:9" ht="30.2" customHeight="1">
      <c r="G342" s="47"/>
      <c r="H342" s="47"/>
      <c r="I342" s="47"/>
    </row>
    <row r="343" spans="7:9" ht="30.2" customHeight="1">
      <c r="G343" s="47"/>
      <c r="H343" s="47"/>
      <c r="I343" s="47"/>
    </row>
    <row r="344" spans="7:9" ht="30.2" customHeight="1">
      <c r="G344" s="47"/>
      <c r="H344" s="47"/>
      <c r="I344" s="47"/>
    </row>
    <row r="345" spans="7:9" ht="30.2" customHeight="1">
      <c r="G345" s="47"/>
      <c r="H345" s="47"/>
      <c r="I345" s="47"/>
    </row>
    <row r="346" spans="7:9" ht="30.2" customHeight="1">
      <c r="G346" s="47"/>
      <c r="H346" s="47"/>
      <c r="I346" s="47"/>
    </row>
    <row r="347" spans="7:9" ht="30.2" customHeight="1">
      <c r="G347" s="47"/>
      <c r="H347" s="47"/>
      <c r="I347" s="47"/>
    </row>
    <row r="348" spans="7:9" ht="30.2" customHeight="1">
      <c r="G348" s="47"/>
      <c r="H348" s="47"/>
      <c r="I348" s="47"/>
    </row>
    <row r="349" spans="7:9" ht="30.2" customHeight="1">
      <c r="G349" s="47"/>
      <c r="H349" s="47"/>
      <c r="I349" s="47"/>
    </row>
    <row r="350" spans="7:9" ht="30.2" customHeight="1">
      <c r="G350" s="47"/>
      <c r="H350" s="47"/>
      <c r="I350" s="47"/>
    </row>
    <row r="351" spans="7:9" ht="30.2" customHeight="1">
      <c r="G351" s="47"/>
      <c r="H351" s="47"/>
      <c r="I351" s="47"/>
    </row>
    <row r="352" spans="7:9" ht="30.2" customHeight="1">
      <c r="G352" s="47"/>
      <c r="H352" s="47"/>
      <c r="I352" s="47"/>
    </row>
    <row r="353" spans="7:9" ht="30.2" customHeight="1">
      <c r="G353" s="47"/>
      <c r="H353" s="47"/>
      <c r="I353" s="47"/>
    </row>
    <row r="354" spans="7:9" ht="30.2" customHeight="1">
      <c r="G354" s="47"/>
      <c r="H354" s="47"/>
      <c r="I354" s="47"/>
    </row>
    <row r="355" spans="7:9" ht="30.2" customHeight="1">
      <c r="G355" s="47"/>
      <c r="H355" s="47"/>
      <c r="I355" s="47"/>
    </row>
    <row r="356" spans="7:9" ht="30.2" customHeight="1">
      <c r="G356" s="47"/>
      <c r="H356" s="47"/>
      <c r="I356" s="47"/>
    </row>
    <row r="357" spans="7:9" ht="30.2" customHeight="1">
      <c r="G357" s="47"/>
      <c r="H357" s="47"/>
      <c r="I357" s="47"/>
    </row>
    <row r="358" spans="7:9" ht="30.2" customHeight="1">
      <c r="G358" s="47"/>
      <c r="H358" s="47"/>
      <c r="I358" s="47"/>
    </row>
    <row r="359" spans="7:9" ht="30.2" customHeight="1">
      <c r="G359" s="47"/>
      <c r="H359" s="47"/>
      <c r="I359" s="47"/>
    </row>
    <row r="360" spans="7:9" ht="30.2" customHeight="1">
      <c r="G360" s="47"/>
      <c r="H360" s="47"/>
      <c r="I360" s="47"/>
    </row>
    <row r="361" spans="7:9" ht="30.2" customHeight="1">
      <c r="G361" s="47"/>
      <c r="H361" s="47"/>
      <c r="I361" s="47"/>
    </row>
    <row r="362" spans="7:9" ht="30.2" customHeight="1">
      <c r="G362" s="47"/>
      <c r="H362" s="47"/>
      <c r="I362" s="47"/>
    </row>
    <row r="363" spans="7:9" ht="30.2" customHeight="1">
      <c r="G363" s="47"/>
      <c r="H363" s="47"/>
      <c r="I363" s="47"/>
    </row>
    <row r="364" spans="7:9" ht="30.2" customHeight="1">
      <c r="G364" s="47"/>
      <c r="H364" s="47"/>
      <c r="I364" s="47"/>
    </row>
    <row r="365" spans="7:9" ht="30.2" customHeight="1">
      <c r="G365" s="47"/>
      <c r="H365" s="47"/>
      <c r="I365" s="47"/>
    </row>
    <row r="366" spans="7:9" ht="30.2" customHeight="1">
      <c r="G366" s="47"/>
      <c r="H366" s="47"/>
      <c r="I366" s="47"/>
    </row>
    <row r="367" spans="7:9" ht="30.2" customHeight="1">
      <c r="G367" s="47"/>
      <c r="H367" s="47"/>
      <c r="I367" s="47"/>
    </row>
    <row r="368" spans="7:9" ht="30.2" customHeight="1">
      <c r="G368" s="47"/>
      <c r="H368" s="47"/>
      <c r="I368" s="47"/>
    </row>
    <row r="369" spans="7:9" ht="30.2" customHeight="1">
      <c r="G369" s="47"/>
      <c r="H369" s="47"/>
      <c r="I369" s="47"/>
    </row>
    <row r="370" spans="7:9" ht="30.2" customHeight="1">
      <c r="G370" s="47"/>
      <c r="H370" s="47"/>
      <c r="I370" s="47"/>
    </row>
    <row r="371" spans="7:9" ht="30.2" customHeight="1">
      <c r="G371" s="47"/>
      <c r="H371" s="47"/>
      <c r="I371" s="47"/>
    </row>
    <row r="372" spans="7:9" ht="30.2" customHeight="1">
      <c r="G372" s="47"/>
      <c r="H372" s="47"/>
      <c r="I372" s="47"/>
    </row>
    <row r="373" spans="7:9" ht="30.2" customHeight="1">
      <c r="G373" s="47"/>
      <c r="H373" s="47"/>
      <c r="I373" s="47"/>
    </row>
    <row r="374" spans="7:9" ht="30.2" customHeight="1">
      <c r="G374" s="47"/>
      <c r="H374" s="47"/>
      <c r="I374" s="47"/>
    </row>
    <row r="375" spans="7:9" ht="30.2" customHeight="1">
      <c r="G375" s="47"/>
      <c r="H375" s="47"/>
      <c r="I375" s="47"/>
    </row>
    <row r="376" spans="7:9" ht="30.2" customHeight="1">
      <c r="G376" s="47"/>
      <c r="H376" s="47"/>
      <c r="I376" s="47"/>
    </row>
    <row r="377" spans="7:9" ht="30.2" customHeight="1">
      <c r="G377" s="47"/>
      <c r="H377" s="47"/>
      <c r="I377" s="47"/>
    </row>
    <row r="378" spans="7:9" ht="30.2" customHeight="1">
      <c r="G378" s="47"/>
      <c r="H378" s="47"/>
      <c r="I378" s="47"/>
    </row>
    <row r="379" spans="7:9" ht="30.2" customHeight="1">
      <c r="G379" s="47"/>
      <c r="H379" s="47"/>
      <c r="I379" s="47"/>
    </row>
    <row r="380" spans="7:9" ht="30.2" customHeight="1">
      <c r="G380" s="47"/>
      <c r="H380" s="47"/>
      <c r="I380" s="47"/>
    </row>
    <row r="381" spans="7:9" ht="30.2" customHeight="1">
      <c r="G381" s="47"/>
      <c r="H381" s="47"/>
      <c r="I381" s="47"/>
    </row>
    <row r="382" spans="7:9" ht="30.2" customHeight="1">
      <c r="G382" s="47"/>
      <c r="H382" s="47"/>
      <c r="I382" s="47"/>
    </row>
    <row r="383" spans="7:9" ht="30.2" customHeight="1">
      <c r="G383" s="47"/>
      <c r="H383" s="47"/>
      <c r="I383" s="47"/>
    </row>
    <row r="384" spans="7:9" ht="30.2" customHeight="1">
      <c r="G384" s="47"/>
      <c r="H384" s="47"/>
      <c r="I384" s="47"/>
    </row>
    <row r="385" spans="7:9" ht="30.2" customHeight="1">
      <c r="G385" s="47"/>
      <c r="H385" s="47"/>
      <c r="I385" s="47"/>
    </row>
    <row r="386" spans="7:9" ht="30.2" customHeight="1">
      <c r="G386" s="47"/>
      <c r="H386" s="47"/>
      <c r="I386" s="47"/>
    </row>
    <row r="387" spans="7:9" ht="30.2" customHeight="1">
      <c r="G387" s="47"/>
      <c r="H387" s="47"/>
      <c r="I387" s="47"/>
    </row>
    <row r="388" spans="7:9" ht="30.2" customHeight="1">
      <c r="G388" s="47"/>
      <c r="H388" s="47"/>
      <c r="I388" s="47"/>
    </row>
    <row r="389" spans="7:9" ht="30.2" customHeight="1">
      <c r="G389" s="47"/>
      <c r="H389" s="47"/>
      <c r="I389" s="47"/>
    </row>
    <row r="390" spans="7:9" ht="30.2" customHeight="1">
      <c r="G390" s="47"/>
      <c r="H390" s="47"/>
      <c r="I390" s="47"/>
    </row>
    <row r="391" spans="7:9" ht="30.2" customHeight="1">
      <c r="G391" s="47"/>
      <c r="H391" s="47"/>
      <c r="I391" s="47"/>
    </row>
    <row r="392" spans="7:9" ht="30.2" customHeight="1">
      <c r="G392" s="47"/>
      <c r="H392" s="47"/>
      <c r="I392" s="47"/>
    </row>
    <row r="393" spans="7:9" ht="30.2" customHeight="1">
      <c r="G393" s="47"/>
      <c r="H393" s="47"/>
      <c r="I393" s="47"/>
    </row>
    <row r="394" spans="7:9" ht="30.2" customHeight="1">
      <c r="G394" s="47"/>
      <c r="H394" s="47"/>
      <c r="I394" s="47"/>
    </row>
    <row r="395" spans="7:9" ht="30.2" customHeight="1">
      <c r="G395" s="47"/>
      <c r="H395" s="47"/>
      <c r="I395" s="47"/>
    </row>
    <row r="396" spans="7:9" ht="30.2" customHeight="1">
      <c r="G396" s="47"/>
      <c r="H396" s="47"/>
      <c r="I396" s="47"/>
    </row>
    <row r="397" spans="7:9" ht="30.2" customHeight="1">
      <c r="G397" s="47"/>
      <c r="H397" s="47"/>
      <c r="I397" s="47"/>
    </row>
    <row r="398" spans="7:9" ht="30.2" customHeight="1">
      <c r="G398" s="47"/>
      <c r="H398" s="47"/>
      <c r="I398" s="47"/>
    </row>
    <row r="399" spans="7:9" ht="30.2" customHeight="1">
      <c r="G399" s="47"/>
      <c r="H399" s="47"/>
      <c r="I399" s="47"/>
    </row>
    <row r="400" spans="7:9" ht="30.2" customHeight="1">
      <c r="G400" s="47"/>
      <c r="H400" s="47"/>
      <c r="I400" s="47"/>
    </row>
    <row r="401" spans="7:9" ht="30.2" customHeight="1">
      <c r="G401" s="47"/>
      <c r="H401" s="47"/>
      <c r="I401" s="47"/>
    </row>
    <row r="402" spans="7:9" ht="30.2" customHeight="1">
      <c r="G402" s="47"/>
      <c r="H402" s="47"/>
      <c r="I402" s="47"/>
    </row>
    <row r="403" spans="7:9" ht="30.2" customHeight="1">
      <c r="G403" s="47"/>
      <c r="H403" s="47"/>
      <c r="I403" s="47"/>
    </row>
    <row r="404" spans="7:9" ht="30.2" customHeight="1">
      <c r="G404" s="47"/>
      <c r="H404" s="47"/>
      <c r="I404" s="47"/>
    </row>
    <row r="405" spans="7:9" ht="30.2" customHeight="1">
      <c r="G405" s="47"/>
      <c r="H405" s="47"/>
      <c r="I405" s="47"/>
    </row>
    <row r="406" spans="7:9" ht="30.2" customHeight="1">
      <c r="G406" s="47"/>
      <c r="H406" s="47"/>
      <c r="I406" s="47"/>
    </row>
    <row r="407" spans="7:9" ht="30.2" customHeight="1">
      <c r="G407" s="47"/>
      <c r="H407" s="47"/>
      <c r="I407" s="47"/>
    </row>
    <row r="408" spans="7:9" ht="30.2" customHeight="1">
      <c r="G408" s="47"/>
      <c r="H408" s="47"/>
      <c r="I408" s="47"/>
    </row>
    <row r="409" spans="7:9" ht="30.2" customHeight="1">
      <c r="G409" s="47"/>
      <c r="H409" s="47"/>
      <c r="I409" s="47"/>
    </row>
    <row r="410" spans="7:9" ht="30.2" customHeight="1">
      <c r="G410" s="47"/>
      <c r="H410" s="47"/>
      <c r="I410" s="47"/>
    </row>
    <row r="411" spans="7:9" ht="30.2" customHeight="1">
      <c r="G411" s="47"/>
      <c r="H411" s="47"/>
      <c r="I411" s="47"/>
    </row>
    <row r="412" spans="7:9" ht="30.2" customHeight="1">
      <c r="G412" s="47"/>
      <c r="H412" s="47"/>
      <c r="I412" s="47"/>
    </row>
    <row r="413" spans="7:9" ht="30.2" customHeight="1">
      <c r="G413" s="47"/>
      <c r="H413" s="47"/>
      <c r="I413" s="47"/>
    </row>
    <row r="414" spans="7:9" ht="30.2" customHeight="1">
      <c r="G414" s="47"/>
      <c r="H414" s="47"/>
      <c r="I414" s="47"/>
    </row>
    <row r="415" spans="7:9" ht="30.2" customHeight="1">
      <c r="G415" s="47"/>
      <c r="H415" s="47"/>
      <c r="I415" s="47"/>
    </row>
    <row r="416" spans="7:9" ht="30.2" customHeight="1">
      <c r="G416" s="47"/>
      <c r="H416" s="47"/>
      <c r="I416" s="47"/>
    </row>
    <row r="417" spans="7:9" ht="30.2" customHeight="1">
      <c r="G417" s="47"/>
      <c r="H417" s="47"/>
      <c r="I417" s="47"/>
    </row>
    <row r="418" spans="7:9" ht="30.2" customHeight="1">
      <c r="G418" s="47"/>
      <c r="H418" s="47"/>
      <c r="I418" s="47"/>
    </row>
    <row r="419" spans="7:9" ht="30.2" customHeight="1">
      <c r="G419" s="47"/>
      <c r="H419" s="47"/>
      <c r="I419" s="47"/>
    </row>
    <row r="420" spans="7:9" ht="30.2" customHeight="1">
      <c r="G420" s="47"/>
      <c r="H420" s="47"/>
      <c r="I420" s="47"/>
    </row>
    <row r="421" spans="7:9" ht="30.2" customHeight="1">
      <c r="G421" s="47"/>
      <c r="H421" s="47"/>
      <c r="I421" s="47"/>
    </row>
    <row r="422" spans="7:9" ht="30.2" customHeight="1">
      <c r="G422" s="47"/>
      <c r="H422" s="47"/>
      <c r="I422" s="47"/>
    </row>
    <row r="423" spans="7:9" ht="30.2" customHeight="1">
      <c r="G423" s="47"/>
      <c r="H423" s="47"/>
      <c r="I423" s="47"/>
    </row>
    <row r="424" spans="7:9" ht="30.2" customHeight="1">
      <c r="G424" s="47"/>
      <c r="H424" s="47"/>
      <c r="I424" s="47"/>
    </row>
    <row r="425" spans="7:9" ht="30.2" customHeight="1">
      <c r="G425" s="47"/>
      <c r="H425" s="47"/>
      <c r="I425" s="47"/>
    </row>
    <row r="426" spans="7:9" ht="30.2" customHeight="1">
      <c r="G426" s="47"/>
      <c r="H426" s="47"/>
      <c r="I426" s="47"/>
    </row>
    <row r="427" spans="7:9" ht="30.2" customHeight="1">
      <c r="G427" s="47"/>
      <c r="H427" s="47"/>
      <c r="I427" s="47"/>
    </row>
    <row r="428" spans="7:9" ht="30.2" customHeight="1">
      <c r="G428" s="47"/>
      <c r="H428" s="47"/>
      <c r="I428" s="47"/>
    </row>
    <row r="429" spans="7:9" ht="30.2" customHeight="1">
      <c r="G429" s="47"/>
      <c r="H429" s="47"/>
      <c r="I429" s="47"/>
    </row>
    <row r="430" spans="7:9" ht="30.2" customHeight="1">
      <c r="G430" s="47"/>
      <c r="H430" s="47"/>
      <c r="I430" s="47"/>
    </row>
    <row r="431" spans="7:9" ht="30.2" customHeight="1">
      <c r="G431" s="47"/>
      <c r="H431" s="47"/>
      <c r="I431" s="47"/>
    </row>
    <row r="432" spans="7:9" ht="30.2" customHeight="1">
      <c r="G432" s="47"/>
      <c r="H432" s="47"/>
      <c r="I432" s="47"/>
    </row>
    <row r="433" spans="7:9" ht="30.2" customHeight="1">
      <c r="G433" s="47"/>
      <c r="H433" s="47"/>
      <c r="I433" s="47"/>
    </row>
    <row r="434" spans="7:9" ht="30.2" customHeight="1">
      <c r="G434" s="47"/>
      <c r="H434" s="47"/>
      <c r="I434" s="47"/>
    </row>
    <row r="435" spans="7:9" ht="30.2" customHeight="1">
      <c r="G435" s="47"/>
      <c r="H435" s="47"/>
      <c r="I435" s="47"/>
    </row>
    <row r="436" spans="7:9" ht="30.2" customHeight="1">
      <c r="G436" s="47"/>
      <c r="H436" s="47"/>
      <c r="I436" s="47"/>
    </row>
    <row r="437" spans="7:9" ht="30.2" customHeight="1">
      <c r="G437" s="47"/>
      <c r="H437" s="47"/>
      <c r="I437" s="47"/>
    </row>
    <row r="438" spans="7:9" ht="30.2" customHeight="1">
      <c r="G438" s="47"/>
      <c r="H438" s="47"/>
      <c r="I438" s="47"/>
    </row>
    <row r="439" spans="7:9" ht="30.2" customHeight="1">
      <c r="G439" s="47"/>
      <c r="H439" s="47"/>
      <c r="I439" s="47"/>
    </row>
    <row r="440" spans="7:9" ht="30.2" customHeight="1">
      <c r="G440" s="47"/>
      <c r="H440" s="47"/>
      <c r="I440" s="47"/>
    </row>
    <row r="441" spans="7:9" ht="30.2" customHeight="1">
      <c r="G441" s="47"/>
      <c r="H441" s="47"/>
      <c r="I441" s="47"/>
    </row>
    <row r="442" spans="7:9" ht="30.2" customHeight="1">
      <c r="G442" s="47"/>
      <c r="H442" s="47"/>
      <c r="I442" s="47"/>
    </row>
    <row r="443" spans="7:9" ht="30.2" customHeight="1">
      <c r="G443" s="47"/>
      <c r="H443" s="47"/>
      <c r="I443" s="47"/>
    </row>
    <row r="444" spans="7:9" ht="30.2" customHeight="1">
      <c r="G444" s="47"/>
      <c r="H444" s="47"/>
      <c r="I444" s="47"/>
    </row>
    <row r="445" spans="7:9" ht="30.2" customHeight="1">
      <c r="G445" s="47"/>
      <c r="H445" s="47"/>
      <c r="I445" s="47"/>
    </row>
    <row r="446" spans="7:9" ht="30.2" customHeight="1">
      <c r="G446" s="47"/>
      <c r="H446" s="47"/>
      <c r="I446" s="47"/>
    </row>
    <row r="447" spans="7:9" ht="30.2" customHeight="1">
      <c r="G447" s="47"/>
      <c r="H447" s="47"/>
      <c r="I447" s="47"/>
    </row>
    <row r="448" spans="7:9" ht="30.2" customHeight="1">
      <c r="G448" s="47"/>
      <c r="H448" s="47"/>
      <c r="I448" s="47"/>
    </row>
    <row r="449" spans="7:9" ht="30.2" customHeight="1">
      <c r="G449" s="47"/>
      <c r="H449" s="47"/>
      <c r="I449" s="47"/>
    </row>
    <row r="450" spans="7:9" ht="30.2" customHeight="1">
      <c r="G450" s="47"/>
      <c r="H450" s="47"/>
      <c r="I450" s="47"/>
    </row>
    <row r="451" spans="7:9" ht="30.2" customHeight="1">
      <c r="G451" s="47"/>
      <c r="H451" s="47"/>
      <c r="I451" s="47"/>
    </row>
    <row r="452" spans="7:9" ht="30.2" customHeight="1">
      <c r="G452" s="47"/>
      <c r="H452" s="47"/>
      <c r="I452" s="47"/>
    </row>
    <row r="453" spans="7:9" ht="30.2" customHeight="1">
      <c r="G453" s="47"/>
      <c r="H453" s="47"/>
      <c r="I453" s="47"/>
    </row>
    <row r="454" spans="7:9" ht="30.2" customHeight="1">
      <c r="G454" s="47"/>
      <c r="H454" s="47"/>
      <c r="I454" s="47"/>
    </row>
    <row r="455" spans="7:9" ht="30.2" customHeight="1">
      <c r="G455" s="47"/>
      <c r="H455" s="47"/>
      <c r="I455" s="47"/>
    </row>
    <row r="456" spans="7:9" ht="30.2" customHeight="1">
      <c r="G456" s="47"/>
      <c r="H456" s="47"/>
      <c r="I456" s="47"/>
    </row>
    <row r="457" spans="7:9" ht="30.2" customHeight="1">
      <c r="G457" s="47"/>
      <c r="H457" s="47"/>
      <c r="I457" s="47"/>
    </row>
    <row r="458" spans="7:9" ht="30.2" customHeight="1">
      <c r="G458" s="47"/>
      <c r="H458" s="47"/>
      <c r="I458" s="47"/>
    </row>
    <row r="459" spans="7:9" ht="30.2" customHeight="1">
      <c r="G459" s="47"/>
      <c r="H459" s="47"/>
      <c r="I459" s="47"/>
    </row>
    <row r="460" spans="7:9" ht="30.2" customHeight="1">
      <c r="G460" s="47"/>
      <c r="H460" s="47"/>
      <c r="I460" s="47"/>
    </row>
    <row r="461" spans="7:9" ht="30.2" customHeight="1">
      <c r="G461" s="47"/>
      <c r="H461" s="47"/>
      <c r="I461" s="47"/>
    </row>
    <row r="462" spans="7:9" ht="30.2" customHeight="1">
      <c r="G462" s="47"/>
      <c r="H462" s="47"/>
      <c r="I462" s="47"/>
    </row>
    <row r="463" spans="7:9" ht="30.2" customHeight="1">
      <c r="G463" s="47"/>
      <c r="H463" s="47"/>
      <c r="I463" s="47"/>
    </row>
    <row r="464" spans="7:9" ht="30.2" customHeight="1">
      <c r="G464" s="47"/>
      <c r="H464" s="47"/>
      <c r="I464" s="47"/>
    </row>
    <row r="465" spans="7:9" ht="30.2" customHeight="1">
      <c r="G465" s="47"/>
      <c r="H465" s="47"/>
      <c r="I465" s="47"/>
    </row>
    <row r="466" spans="7:9" ht="30.2" customHeight="1">
      <c r="G466" s="47"/>
      <c r="H466" s="47"/>
      <c r="I466" s="47"/>
    </row>
    <row r="467" spans="7:9" ht="30.2" customHeight="1">
      <c r="G467" s="47"/>
      <c r="H467" s="47"/>
      <c r="I467" s="47"/>
    </row>
    <row r="468" spans="7:9" ht="30.2" customHeight="1">
      <c r="G468" s="47"/>
      <c r="H468" s="47"/>
      <c r="I468" s="47"/>
    </row>
    <row r="469" spans="7:9" ht="30.2" customHeight="1">
      <c r="G469" s="47"/>
      <c r="H469" s="47"/>
      <c r="I469" s="47"/>
    </row>
    <row r="470" spans="7:9" ht="30.2" customHeight="1">
      <c r="G470" s="47"/>
      <c r="H470" s="47"/>
      <c r="I470" s="47"/>
    </row>
    <row r="471" spans="7:9" ht="30.2" customHeight="1">
      <c r="G471" s="47"/>
      <c r="H471" s="47"/>
      <c r="I471" s="47"/>
    </row>
    <row r="472" spans="7:9" ht="30.2" customHeight="1">
      <c r="G472" s="47"/>
      <c r="H472" s="47"/>
      <c r="I472" s="47"/>
    </row>
    <row r="473" spans="7:9" ht="30.2" customHeight="1">
      <c r="G473" s="47"/>
      <c r="H473" s="47"/>
      <c r="I473" s="47"/>
    </row>
    <row r="474" spans="7:9" ht="30.2" customHeight="1">
      <c r="G474" s="47"/>
      <c r="H474" s="47"/>
      <c r="I474" s="47"/>
    </row>
    <row r="475" spans="7:9" ht="30.2" customHeight="1">
      <c r="G475" s="47"/>
      <c r="H475" s="47"/>
      <c r="I475" s="47"/>
    </row>
    <row r="476" spans="7:9" ht="30.2" customHeight="1">
      <c r="G476" s="47"/>
      <c r="H476" s="47"/>
      <c r="I476" s="47"/>
    </row>
    <row r="477" spans="7:9" ht="30.2" customHeight="1">
      <c r="G477" s="47"/>
      <c r="H477" s="47"/>
      <c r="I477" s="47"/>
    </row>
    <row r="478" spans="7:9" ht="30.2" customHeight="1">
      <c r="G478" s="47"/>
      <c r="H478" s="47"/>
      <c r="I478" s="47"/>
    </row>
    <row r="479" spans="7:9" ht="30.2" customHeight="1">
      <c r="G479" s="47"/>
      <c r="H479" s="47"/>
      <c r="I479" s="47"/>
    </row>
    <row r="480" spans="7:9" ht="30.2" customHeight="1">
      <c r="G480" s="47"/>
      <c r="H480" s="47"/>
      <c r="I480" s="47"/>
    </row>
    <row r="481" spans="7:9" ht="30.2" customHeight="1">
      <c r="G481" s="47"/>
      <c r="H481" s="47"/>
      <c r="I481" s="47"/>
    </row>
    <row r="482" spans="7:9" ht="30.2" customHeight="1">
      <c r="G482" s="47"/>
      <c r="H482" s="47"/>
      <c r="I482" s="47"/>
    </row>
    <row r="483" spans="7:9" ht="30.2" customHeight="1">
      <c r="G483" s="47"/>
      <c r="H483" s="47"/>
      <c r="I483" s="47"/>
    </row>
    <row r="484" spans="7:9" ht="30.2" customHeight="1">
      <c r="G484" s="47"/>
      <c r="H484" s="47"/>
      <c r="I484" s="47"/>
    </row>
    <row r="485" spans="7:9" ht="30.2" customHeight="1">
      <c r="G485" s="47"/>
      <c r="H485" s="47"/>
      <c r="I485" s="47"/>
    </row>
    <row r="486" spans="7:9" ht="30.2" customHeight="1">
      <c r="G486" s="47"/>
      <c r="H486" s="47"/>
      <c r="I486" s="47"/>
    </row>
    <row r="487" spans="7:9" ht="30.2" customHeight="1">
      <c r="G487" s="47"/>
      <c r="H487" s="47"/>
      <c r="I487" s="47"/>
    </row>
    <row r="488" spans="7:9" ht="30.2" customHeight="1">
      <c r="G488" s="47"/>
      <c r="H488" s="47"/>
      <c r="I488" s="47"/>
    </row>
    <row r="489" spans="7:9" ht="30.2" customHeight="1">
      <c r="G489" s="47"/>
      <c r="H489" s="47"/>
      <c r="I489" s="47"/>
    </row>
    <row r="490" spans="7:9" ht="30.2" customHeight="1">
      <c r="G490" s="47"/>
      <c r="H490" s="47"/>
      <c r="I490" s="47"/>
    </row>
    <row r="491" spans="7:9" ht="30.2" customHeight="1">
      <c r="G491" s="47"/>
      <c r="H491" s="47"/>
      <c r="I491" s="47"/>
    </row>
    <row r="492" spans="7:9" ht="30.2" customHeight="1">
      <c r="G492" s="47"/>
      <c r="H492" s="47"/>
      <c r="I492" s="47"/>
    </row>
    <row r="493" spans="7:9" ht="30.2" customHeight="1">
      <c r="G493" s="47"/>
      <c r="H493" s="47"/>
      <c r="I493" s="47"/>
    </row>
    <row r="494" spans="7:9" ht="30.2" customHeight="1">
      <c r="G494" s="47"/>
      <c r="H494" s="47"/>
      <c r="I494" s="47"/>
    </row>
    <row r="495" spans="7:9" ht="30.2" customHeight="1">
      <c r="G495" s="47"/>
      <c r="H495" s="47"/>
      <c r="I495" s="47"/>
    </row>
    <row r="496" spans="7:9" ht="30.2" customHeight="1">
      <c r="G496" s="47"/>
      <c r="H496" s="47"/>
      <c r="I496" s="47"/>
    </row>
    <row r="497" spans="7:9" ht="30.2" customHeight="1">
      <c r="G497" s="47"/>
      <c r="H497" s="47"/>
      <c r="I497" s="47"/>
    </row>
    <row r="498" spans="7:9" ht="30.2" customHeight="1">
      <c r="G498" s="47"/>
      <c r="H498" s="47"/>
      <c r="I498" s="47"/>
    </row>
    <row r="499" spans="7:9" ht="30.2" customHeight="1">
      <c r="G499" s="47"/>
      <c r="H499" s="47"/>
      <c r="I499" s="47"/>
    </row>
    <row r="500" spans="7:9" ht="30.2" customHeight="1">
      <c r="G500" s="47"/>
      <c r="H500" s="47"/>
      <c r="I500" s="47"/>
    </row>
    <row r="501" spans="7:9" ht="30.2" customHeight="1">
      <c r="G501" s="47"/>
      <c r="H501" s="47"/>
      <c r="I501" s="47"/>
    </row>
    <row r="502" spans="7:9" ht="30.2" customHeight="1">
      <c r="G502" s="47"/>
      <c r="H502" s="47"/>
      <c r="I502" s="47"/>
    </row>
    <row r="503" spans="7:9" ht="30.2" customHeight="1">
      <c r="G503" s="47"/>
      <c r="H503" s="47"/>
      <c r="I503" s="47"/>
    </row>
    <row r="504" spans="7:9" ht="30.2" customHeight="1">
      <c r="G504" s="47"/>
      <c r="H504" s="47"/>
      <c r="I504" s="47"/>
    </row>
    <row r="505" spans="7:9" ht="30.2" customHeight="1">
      <c r="G505" s="47"/>
      <c r="H505" s="47"/>
      <c r="I505" s="47"/>
    </row>
    <row r="506" spans="7:9" ht="30.2" customHeight="1">
      <c r="G506" s="47"/>
      <c r="H506" s="47"/>
      <c r="I506" s="47"/>
    </row>
    <row r="507" spans="7:9" ht="30.2" customHeight="1">
      <c r="G507" s="47"/>
      <c r="H507" s="47"/>
      <c r="I507" s="47"/>
    </row>
    <row r="508" spans="7:9" ht="30.2" customHeight="1">
      <c r="G508" s="47"/>
      <c r="H508" s="47"/>
      <c r="I508" s="47"/>
    </row>
    <row r="509" spans="7:9" ht="30.2" customHeight="1">
      <c r="G509" s="47"/>
      <c r="H509" s="47"/>
      <c r="I509" s="47"/>
    </row>
    <row r="510" spans="7:9" ht="30.2" customHeight="1">
      <c r="G510" s="47"/>
      <c r="H510" s="47"/>
      <c r="I510" s="47"/>
    </row>
    <row r="511" spans="7:9" ht="30.2" customHeight="1">
      <c r="G511" s="47"/>
      <c r="H511" s="47"/>
      <c r="I511" s="47"/>
    </row>
    <row r="512" spans="7:9" ht="30.2" customHeight="1">
      <c r="G512" s="47"/>
      <c r="H512" s="47"/>
      <c r="I512" s="47"/>
    </row>
    <row r="513" spans="7:9" ht="30.2" customHeight="1">
      <c r="G513" s="47"/>
      <c r="H513" s="47"/>
      <c r="I513" s="47"/>
    </row>
    <row r="514" spans="7:9" ht="30.2" customHeight="1">
      <c r="G514" s="47"/>
      <c r="H514" s="47"/>
      <c r="I514" s="47"/>
    </row>
    <row r="515" spans="7:9" ht="30.2" customHeight="1">
      <c r="G515" s="47"/>
      <c r="H515" s="47"/>
      <c r="I515" s="47"/>
    </row>
    <row r="516" spans="7:9" ht="30.2" customHeight="1">
      <c r="G516" s="47"/>
      <c r="H516" s="47"/>
      <c r="I516" s="47"/>
    </row>
    <row r="517" spans="7:9" ht="30.2" customHeight="1">
      <c r="G517" s="47"/>
      <c r="H517" s="47"/>
      <c r="I517" s="47"/>
    </row>
    <row r="518" spans="7:9" ht="30.2" customHeight="1">
      <c r="G518" s="47"/>
      <c r="H518" s="47"/>
      <c r="I518" s="47"/>
    </row>
    <row r="519" spans="7:9" ht="30.2" customHeight="1">
      <c r="G519" s="47"/>
      <c r="H519" s="47"/>
      <c r="I519" s="47"/>
    </row>
    <row r="520" spans="7:9" ht="30.2" customHeight="1">
      <c r="G520" s="47"/>
      <c r="H520" s="47"/>
      <c r="I520" s="47"/>
    </row>
    <row r="521" spans="7:9" ht="30.2" customHeight="1">
      <c r="G521" s="47"/>
      <c r="H521" s="47"/>
      <c r="I521" s="47"/>
    </row>
    <row r="522" spans="7:9" ht="30.2" customHeight="1">
      <c r="G522" s="47"/>
      <c r="H522" s="47"/>
      <c r="I522" s="47"/>
    </row>
    <row r="523" spans="7:9" ht="30.2" customHeight="1">
      <c r="G523" s="47"/>
      <c r="H523" s="47"/>
      <c r="I523" s="47"/>
    </row>
    <row r="524" spans="7:9" ht="30.2" customHeight="1">
      <c r="G524" s="47"/>
      <c r="H524" s="47"/>
      <c r="I524" s="47"/>
    </row>
    <row r="525" spans="7:9" ht="30.2" customHeight="1">
      <c r="G525" s="47"/>
      <c r="H525" s="47"/>
      <c r="I525" s="47"/>
    </row>
    <row r="526" spans="7:9" ht="30.2" customHeight="1">
      <c r="G526" s="47"/>
      <c r="H526" s="47"/>
      <c r="I526" s="47"/>
    </row>
    <row r="527" spans="7:9" ht="30.2" customHeight="1">
      <c r="G527" s="47"/>
      <c r="H527" s="47"/>
      <c r="I527" s="47"/>
    </row>
    <row r="528" spans="7:9" ht="30.2" customHeight="1">
      <c r="G528" s="47"/>
      <c r="H528" s="47"/>
      <c r="I528" s="47"/>
    </row>
    <row r="529" spans="7:9" ht="30.2" customHeight="1">
      <c r="G529" s="47"/>
      <c r="H529" s="47"/>
      <c r="I529" s="47"/>
    </row>
    <row r="530" spans="7:9" ht="30.2" customHeight="1">
      <c r="G530" s="47"/>
      <c r="H530" s="47"/>
      <c r="I530" s="47"/>
    </row>
    <row r="531" spans="7:9" ht="30.2" customHeight="1">
      <c r="G531" s="47"/>
      <c r="H531" s="47"/>
      <c r="I531" s="47"/>
    </row>
    <row r="532" spans="7:9" ht="30.2" customHeight="1">
      <c r="G532" s="47"/>
      <c r="H532" s="47"/>
      <c r="I532" s="47"/>
    </row>
    <row r="533" spans="7:9" ht="30.2" customHeight="1">
      <c r="G533" s="47"/>
      <c r="H533" s="47"/>
      <c r="I533" s="47"/>
    </row>
    <row r="534" spans="7:9" ht="30.2" customHeight="1">
      <c r="G534" s="47"/>
      <c r="H534" s="47"/>
      <c r="I534" s="47"/>
    </row>
    <row r="535" spans="7:9" ht="30.2" customHeight="1">
      <c r="G535" s="47"/>
      <c r="H535" s="47"/>
      <c r="I535" s="47"/>
    </row>
    <row r="536" spans="7:9" ht="30.2" customHeight="1">
      <c r="G536" s="47"/>
      <c r="H536" s="47"/>
      <c r="I536" s="47"/>
    </row>
    <row r="537" spans="7:9" ht="30.2" customHeight="1">
      <c r="G537" s="47"/>
      <c r="H537" s="47"/>
      <c r="I537" s="47"/>
    </row>
    <row r="538" spans="7:9" ht="30.2" customHeight="1">
      <c r="G538" s="47"/>
      <c r="H538" s="47"/>
      <c r="I538" s="47"/>
    </row>
    <row r="539" spans="7:9" ht="30.2" customHeight="1">
      <c r="G539" s="47"/>
      <c r="H539" s="47"/>
      <c r="I539" s="47"/>
    </row>
    <row r="540" spans="7:9" ht="30.2" customHeight="1">
      <c r="G540" s="47"/>
      <c r="H540" s="47"/>
      <c r="I540" s="47"/>
    </row>
    <row r="541" spans="7:9" ht="30.2" customHeight="1">
      <c r="G541" s="47"/>
      <c r="H541" s="47"/>
      <c r="I541" s="47"/>
    </row>
    <row r="542" spans="7:9" ht="30.2" customHeight="1">
      <c r="G542" s="47"/>
      <c r="H542" s="47"/>
      <c r="I542" s="47"/>
    </row>
    <row r="543" spans="7:9" ht="30.2" customHeight="1">
      <c r="G543" s="47"/>
      <c r="H543" s="47"/>
      <c r="I543" s="47"/>
    </row>
    <row r="544" spans="7:9" ht="30.2" customHeight="1">
      <c r="G544" s="47"/>
      <c r="H544" s="47"/>
      <c r="I544" s="47"/>
    </row>
    <row r="545" spans="7:7" ht="30.2" customHeight="1">
      <c r="G545" s="47"/>
    </row>
  </sheetData>
  <mergeCells count="1">
    <mergeCell ref="G1:I1"/>
  </mergeCells>
  <phoneticPr fontId="2" type="noConversion"/>
  <dataValidations count="1">
    <dataValidation type="decimal" allowBlank="1" showInputMessage="1" showErrorMessage="1" errorTitle="Error" error="Debe introducir un valor numérico." sqref="G255:I255 G218:H219 I220:I222 G223:H223 G238:H238 G229:H229 H2:I216 G2:G38 G41:G216">
      <formula1>-9.99999999999999E+25</formula1>
      <formula2>9.99999999999999E+25</formula2>
    </dataValidation>
  </dataValidations>
  <pageMargins left="0.78740157480314965" right="0.43307086614173229" top="0.78740157480314965" bottom="0.78740157480314965" header="0" footer="0"/>
  <pageSetup paperSize="9" scale="75" fitToHeight="71" orientation="landscape" r:id="rId1"/>
  <headerFooter alignWithMargins="0">
    <oddHeader>&amp;C&amp;"Calibri,Negrita"&amp;12AYUNTAMIENTO DE VILLANUEVA DEL TRABUCO (MÁLAGA)</oddHeader>
    <oddFooter>&amp;L&amp;8PRESUPUESTO DE GASTOS&amp;C&amp;8Página &amp;P de &amp;N&amp;R&amp;8&amp;D</oddFooter>
  </headerFooter>
  <rowBreaks count="1" manualBreakCount="1">
    <brk id="2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B1:J124"/>
  <sheetViews>
    <sheetView topLeftCell="A7" workbookViewId="0">
      <selection activeCell="B1" sqref="B1:E1"/>
    </sheetView>
  </sheetViews>
  <sheetFormatPr baseColWidth="10" defaultRowHeight="12.75"/>
  <cols>
    <col min="1" max="1" width="2.28515625" customWidth="1"/>
    <col min="2" max="2" width="15.140625" customWidth="1"/>
    <col min="3" max="3" width="50.28515625" customWidth="1"/>
    <col min="4" max="4" width="20.85546875" customWidth="1"/>
    <col min="5" max="5" width="18.5703125" customWidth="1"/>
    <col min="6" max="6" width="16.85546875" style="151" customWidth="1"/>
    <col min="7" max="7" width="13.28515625" bestFit="1" customWidth="1"/>
    <col min="8" max="8" width="5.140625" customWidth="1"/>
    <col min="9" max="9" width="19.85546875" customWidth="1"/>
    <col min="10" max="10" width="20" customWidth="1"/>
    <col min="11" max="11" width="19.5703125" customWidth="1"/>
    <col min="12" max="12" width="51.42578125" customWidth="1"/>
  </cols>
  <sheetData>
    <row r="1" spans="2:8" ht="27.75" customHeight="1" thickBot="1">
      <c r="B1" s="363" t="s">
        <v>1835</v>
      </c>
      <c r="C1" s="364"/>
      <c r="D1" s="364"/>
      <c r="E1" s="365"/>
    </row>
    <row r="2" spans="2:8" ht="20.25" customHeight="1" thickBot="1">
      <c r="B2" s="366" t="s">
        <v>1420</v>
      </c>
      <c r="C2" s="367"/>
      <c r="D2" s="367"/>
      <c r="E2" s="368"/>
    </row>
    <row r="3" spans="2:8" ht="15">
      <c r="B3" s="121" t="s">
        <v>174</v>
      </c>
      <c r="C3" s="122" t="s">
        <v>368</v>
      </c>
      <c r="D3" s="122" t="s">
        <v>369</v>
      </c>
      <c r="E3" s="123" t="s">
        <v>370</v>
      </c>
      <c r="H3" s="152"/>
    </row>
    <row r="4" spans="2:8" ht="18" customHeight="1">
      <c r="B4" s="124" t="s">
        <v>371</v>
      </c>
      <c r="C4" s="125" t="s">
        <v>372</v>
      </c>
      <c r="D4" s="214">
        <f>ROUND('Ingresos 2015'!F3,2)</f>
        <v>1691383.8</v>
      </c>
      <c r="E4" s="137">
        <f>SUM(D4)*166.386</f>
        <v>281422584.94679999</v>
      </c>
      <c r="H4" s="152"/>
    </row>
    <row r="5" spans="2:8" ht="18" customHeight="1">
      <c r="B5" s="124" t="s">
        <v>800</v>
      </c>
      <c r="C5" s="125" t="s">
        <v>801</v>
      </c>
      <c r="D5" s="214">
        <f>ROUND('Ingresos 2015'!F13,2)</f>
        <v>29564.19</v>
      </c>
      <c r="E5" s="137">
        <f t="shared" ref="E5:E12" si="0">SUM(D5)*166.386</f>
        <v>4919067.3173399996</v>
      </c>
      <c r="H5" s="152"/>
    </row>
    <row r="6" spans="2:8" ht="18" customHeight="1">
      <c r="B6" s="124" t="s">
        <v>802</v>
      </c>
      <c r="C6" s="125" t="s">
        <v>1009</v>
      </c>
      <c r="D6" s="214">
        <f>ROUND('Ingresos 2015'!F18,2)</f>
        <v>641747.77</v>
      </c>
      <c r="E6" s="137">
        <f t="shared" si="0"/>
        <v>106777844.45922001</v>
      </c>
      <c r="H6" s="152"/>
    </row>
    <row r="7" spans="2:8" ht="18" customHeight="1">
      <c r="B7" s="124" t="s">
        <v>803</v>
      </c>
      <c r="C7" s="125" t="s">
        <v>804</v>
      </c>
      <c r="D7" s="214">
        <f>ROUND('Ingresos 2015'!F47,2)</f>
        <v>2107306.14</v>
      </c>
      <c r="E7" s="137">
        <f t="shared" si="0"/>
        <v>350626239.41004002</v>
      </c>
      <c r="H7" s="152"/>
    </row>
    <row r="8" spans="2:8" ht="18" customHeight="1">
      <c r="B8" s="124" t="s">
        <v>805</v>
      </c>
      <c r="C8" s="125" t="s">
        <v>806</v>
      </c>
      <c r="D8" s="214">
        <f>ROUND('Ingresos 2015'!F77,2)</f>
        <v>111595.66</v>
      </c>
      <c r="E8" s="137">
        <f t="shared" si="0"/>
        <v>18567955.484760001</v>
      </c>
      <c r="H8" s="152"/>
    </row>
    <row r="9" spans="2:8" ht="18" customHeight="1">
      <c r="B9" s="124" t="s">
        <v>807</v>
      </c>
      <c r="C9" s="125" t="s">
        <v>808</v>
      </c>
      <c r="D9" s="214" t="e">
        <f>ROUND('Ingresos 2015'!#REF!,2)</f>
        <v>#REF!</v>
      </c>
      <c r="E9" s="137" t="e">
        <f t="shared" si="0"/>
        <v>#REF!</v>
      </c>
    </row>
    <row r="10" spans="2:8" ht="18" customHeight="1">
      <c r="B10" s="124" t="s">
        <v>809</v>
      </c>
      <c r="C10" s="125" t="s">
        <v>810</v>
      </c>
      <c r="D10" s="214">
        <f>ROUND('Ingresos 2015'!F97,2)</f>
        <v>775049.13</v>
      </c>
      <c r="E10" s="137">
        <f t="shared" si="0"/>
        <v>128957324.54417999</v>
      </c>
    </row>
    <row r="11" spans="2:8" ht="18" customHeight="1">
      <c r="B11" s="124" t="s">
        <v>811</v>
      </c>
      <c r="C11" s="125" t="s">
        <v>812</v>
      </c>
      <c r="D11" s="214" t="e">
        <f>ROUND('Ingresos 2015'!#REF!,2)</f>
        <v>#REF!</v>
      </c>
      <c r="E11" s="137" t="e">
        <f t="shared" si="0"/>
        <v>#REF!</v>
      </c>
    </row>
    <row r="12" spans="2:8" ht="18" customHeight="1">
      <c r="B12" s="124" t="s">
        <v>813</v>
      </c>
      <c r="C12" s="125" t="s">
        <v>814</v>
      </c>
      <c r="D12" s="214" t="e">
        <f>ROUND('Ingresos 2015'!#REF!,2)</f>
        <v>#REF!</v>
      </c>
      <c r="E12" s="137" t="e">
        <f t="shared" si="0"/>
        <v>#REF!</v>
      </c>
      <c r="H12" s="152"/>
    </row>
    <row r="13" spans="2:8" ht="18" customHeight="1" thickBot="1">
      <c r="B13" s="126"/>
      <c r="C13" s="127" t="s">
        <v>476</v>
      </c>
      <c r="D13" s="215" t="e">
        <f>SUM(D4:D12)</f>
        <v>#REF!</v>
      </c>
      <c r="E13" s="138" t="e">
        <f>SUM(E4:E12)</f>
        <v>#REF!</v>
      </c>
      <c r="F13" s="239"/>
      <c r="G13" s="154"/>
      <c r="H13" s="152"/>
    </row>
    <row r="14" spans="2:8" ht="15.75" thickBot="1">
      <c r="B14" s="120"/>
      <c r="C14" s="120"/>
      <c r="D14" s="216"/>
      <c r="E14" s="139"/>
      <c r="H14" s="152"/>
    </row>
    <row r="15" spans="2:8" ht="15">
      <c r="B15" s="121" t="s">
        <v>174</v>
      </c>
      <c r="C15" s="122" t="s">
        <v>815</v>
      </c>
      <c r="D15" s="217" t="s">
        <v>369</v>
      </c>
      <c r="E15" s="140" t="s">
        <v>370</v>
      </c>
      <c r="H15" s="152"/>
    </row>
    <row r="16" spans="2:8" ht="19.5" customHeight="1">
      <c r="B16" s="124" t="s">
        <v>371</v>
      </c>
      <c r="C16" s="125" t="s">
        <v>1138</v>
      </c>
      <c r="D16" s="214">
        <f>SUM('Gastos 2015'!I2)</f>
        <v>1862414.9600000002</v>
      </c>
      <c r="E16" s="137">
        <f t="shared" ref="E16:E23" si="1">SUM(D16)*166.386</f>
        <v>309879775.53456002</v>
      </c>
      <c r="H16" s="152"/>
    </row>
    <row r="17" spans="2:8" ht="19.5" customHeight="1">
      <c r="B17" s="124" t="s">
        <v>800</v>
      </c>
      <c r="C17" s="125" t="s">
        <v>816</v>
      </c>
      <c r="D17" s="214">
        <f>SUM('Gastos 2015'!I66)</f>
        <v>1489677.15</v>
      </c>
      <c r="E17" s="137">
        <f t="shared" si="1"/>
        <v>247861422.27989998</v>
      </c>
      <c r="H17" s="152"/>
    </row>
    <row r="18" spans="2:8" ht="19.5" customHeight="1">
      <c r="B18" s="124" t="s">
        <v>802</v>
      </c>
      <c r="C18" s="125" t="s">
        <v>1058</v>
      </c>
      <c r="D18" s="214" t="e">
        <f>SUM('Gastos 2015'!#REF!)</f>
        <v>#REF!</v>
      </c>
      <c r="E18" s="137" t="e">
        <f t="shared" si="1"/>
        <v>#REF!</v>
      </c>
      <c r="H18" s="152"/>
    </row>
    <row r="19" spans="2:8" ht="19.5" customHeight="1">
      <c r="B19" s="124" t="s">
        <v>803</v>
      </c>
      <c r="C19" s="125" t="s">
        <v>804</v>
      </c>
      <c r="D19" s="214">
        <f>SUM('Gastos 2015'!I162)</f>
        <v>536016.25</v>
      </c>
      <c r="E19" s="137">
        <f t="shared" si="1"/>
        <v>89185599.772499993</v>
      </c>
      <c r="F19" s="152" t="s">
        <v>919</v>
      </c>
      <c r="G19" s="153" t="e">
        <f>SUM(D16:D19)</f>
        <v>#REF!</v>
      </c>
      <c r="H19" s="152"/>
    </row>
    <row r="20" spans="2:8" ht="19.5" customHeight="1">
      <c r="B20" s="124" t="s">
        <v>807</v>
      </c>
      <c r="C20" s="125" t="s">
        <v>817</v>
      </c>
      <c r="D20" s="214">
        <f>SUM('Gastos 2015'!I218)</f>
        <v>1468538.33</v>
      </c>
      <c r="E20" s="137">
        <f t="shared" si="1"/>
        <v>244344218.57538</v>
      </c>
      <c r="F20" s="152" t="s">
        <v>920</v>
      </c>
      <c r="G20" s="153" t="e">
        <f>SUM(D20:D23)</f>
        <v>#REF!</v>
      </c>
      <c r="H20" s="152"/>
    </row>
    <row r="21" spans="2:8" ht="19.5" customHeight="1">
      <c r="B21" s="124" t="s">
        <v>809</v>
      </c>
      <c r="C21" s="125" t="s">
        <v>810</v>
      </c>
      <c r="D21" s="214" t="e">
        <f>SUM('Gastos 2015'!#REF!)</f>
        <v>#REF!</v>
      </c>
      <c r="E21" s="137" t="e">
        <f t="shared" si="1"/>
        <v>#REF!</v>
      </c>
      <c r="F21" s="152"/>
      <c r="G21" s="153" t="e">
        <f>SUM(G19:G20)</f>
        <v>#REF!</v>
      </c>
      <c r="H21" s="152"/>
    </row>
    <row r="22" spans="2:8" ht="19.5" customHeight="1">
      <c r="B22" s="124" t="s">
        <v>811</v>
      </c>
      <c r="C22" s="125" t="s">
        <v>812</v>
      </c>
      <c r="D22" s="214" t="e">
        <f>SUM('Gastos 2015'!#REF!)</f>
        <v>#REF!</v>
      </c>
      <c r="E22" s="137" t="e">
        <f t="shared" si="1"/>
        <v>#REF!</v>
      </c>
      <c r="H22" s="152"/>
    </row>
    <row r="23" spans="2:8" ht="19.5" customHeight="1">
      <c r="B23" s="124" t="s">
        <v>813</v>
      </c>
      <c r="C23" s="125" t="s">
        <v>814</v>
      </c>
      <c r="D23" s="214" t="e">
        <f>SUM('Gastos 2015'!#REF!)</f>
        <v>#REF!</v>
      </c>
      <c r="E23" s="137" t="e">
        <f t="shared" si="1"/>
        <v>#REF!</v>
      </c>
      <c r="H23" s="152"/>
    </row>
    <row r="24" spans="2:8" ht="17.45" customHeight="1" thickBot="1">
      <c r="B24" s="126"/>
      <c r="C24" s="127" t="s">
        <v>476</v>
      </c>
      <c r="D24" s="215" t="e">
        <f>SUM(D16:D23)</f>
        <v>#REF!</v>
      </c>
      <c r="E24" s="138" t="e">
        <f>SUM(E16:E23)</f>
        <v>#REF!</v>
      </c>
      <c r="H24" s="152"/>
    </row>
    <row r="25" spans="2:8" ht="17.45" customHeight="1" thickBot="1">
      <c r="B25" s="119"/>
      <c r="C25" s="119"/>
      <c r="D25" s="119"/>
      <c r="E25" s="141"/>
    </row>
    <row r="26" spans="2:8" ht="19.5" customHeight="1" thickBot="1">
      <c r="B26" s="205" t="s">
        <v>818</v>
      </c>
      <c r="C26" s="206" t="e">
        <f>IF(D24&gt;D13,"NO","Si")</f>
        <v>#REF!</v>
      </c>
      <c r="D26" s="207" t="e">
        <f>SUM(D13-D24)</f>
        <v>#REF!</v>
      </c>
      <c r="E26" s="208" t="e">
        <f>SUM(D26)*166.386</f>
        <v>#REF!</v>
      </c>
    </row>
    <row r="29" spans="2:8" ht="15">
      <c r="B29" s="157" t="s">
        <v>1362</v>
      </c>
      <c r="C29" s="157"/>
      <c r="D29" s="158">
        <v>2013</v>
      </c>
      <c r="E29" s="158">
        <v>2014</v>
      </c>
      <c r="F29" s="159" t="s">
        <v>183</v>
      </c>
      <c r="G29" s="158" t="s">
        <v>137</v>
      </c>
    </row>
    <row r="30" spans="2:8" ht="15">
      <c r="B30" s="160" t="s">
        <v>371</v>
      </c>
      <c r="C30" s="161" t="s">
        <v>372</v>
      </c>
      <c r="D30" s="162">
        <v>1508898.04</v>
      </c>
      <c r="E30" s="221">
        <f>SUM(D4)</f>
        <v>1691383.8</v>
      </c>
      <c r="F30" s="163">
        <f>SUM(E30-D30)</f>
        <v>182485.76000000001</v>
      </c>
      <c r="G30" s="164">
        <f>SUM(F30*100/D30)/100</f>
        <v>0.1209397554787731</v>
      </c>
    </row>
    <row r="31" spans="2:8" ht="15">
      <c r="B31" s="160" t="s">
        <v>800</v>
      </c>
      <c r="C31" s="161" t="s">
        <v>801</v>
      </c>
      <c r="D31" s="162">
        <v>33000</v>
      </c>
      <c r="E31" s="221">
        <f>SUM(D5)</f>
        <v>29564.19</v>
      </c>
      <c r="F31" s="163">
        <f t="shared" ref="F31:F38" si="2">SUM(E31-D31)</f>
        <v>-3435.8100000000013</v>
      </c>
      <c r="G31" s="164">
        <f t="shared" ref="G31:G39" si="3">SUM(F31*100/D31)/100</f>
        <v>-0.10411545454545458</v>
      </c>
    </row>
    <row r="32" spans="2:8" ht="15">
      <c r="B32" s="160" t="s">
        <v>802</v>
      </c>
      <c r="C32" s="161" t="s">
        <v>184</v>
      </c>
      <c r="D32" s="162">
        <v>603936.46</v>
      </c>
      <c r="E32" s="221">
        <f t="shared" ref="E32:E38" si="4">SUM(D6)</f>
        <v>641747.77</v>
      </c>
      <c r="F32" s="163">
        <f t="shared" si="2"/>
        <v>37811.310000000056</v>
      </c>
      <c r="G32" s="164">
        <f t="shared" si="3"/>
        <v>6.2608092910966265E-2</v>
      </c>
    </row>
    <row r="33" spans="2:10" ht="15">
      <c r="B33" s="160" t="s">
        <v>803</v>
      </c>
      <c r="C33" s="161" t="s">
        <v>804</v>
      </c>
      <c r="D33" s="162">
        <v>2244664.7200000002</v>
      </c>
      <c r="E33" s="221">
        <f t="shared" si="4"/>
        <v>2107306.14</v>
      </c>
      <c r="F33" s="163">
        <f t="shared" si="2"/>
        <v>-137358.58000000007</v>
      </c>
      <c r="G33" s="164">
        <f t="shared" si="3"/>
        <v>-6.1193361652692638E-2</v>
      </c>
    </row>
    <row r="34" spans="2:10" ht="15">
      <c r="B34" s="160" t="s">
        <v>805</v>
      </c>
      <c r="C34" s="161" t="s">
        <v>806</v>
      </c>
      <c r="D34" s="162">
        <v>80326.350000000006</v>
      </c>
      <c r="E34" s="221">
        <f t="shared" si="4"/>
        <v>111595.66</v>
      </c>
      <c r="F34" s="163">
        <f t="shared" si="2"/>
        <v>31269.309999999998</v>
      </c>
      <c r="G34" s="164">
        <f t="shared" si="3"/>
        <v>0.38927836257965159</v>
      </c>
    </row>
    <row r="35" spans="2:10" ht="15">
      <c r="B35" s="160" t="s">
        <v>807</v>
      </c>
      <c r="C35" s="161" t="s">
        <v>808</v>
      </c>
      <c r="D35" s="162">
        <v>0</v>
      </c>
      <c r="E35" s="221" t="e">
        <f t="shared" si="4"/>
        <v>#REF!</v>
      </c>
      <c r="F35" s="163" t="e">
        <f t="shared" si="2"/>
        <v>#REF!</v>
      </c>
      <c r="G35" s="164" t="e">
        <f t="shared" si="3"/>
        <v>#REF!</v>
      </c>
    </row>
    <row r="36" spans="2:10" ht="15">
      <c r="B36" s="160" t="s">
        <v>809</v>
      </c>
      <c r="C36" s="161" t="s">
        <v>810</v>
      </c>
      <c r="D36" s="162">
        <v>1213839.08</v>
      </c>
      <c r="E36" s="221">
        <f t="shared" si="4"/>
        <v>775049.13</v>
      </c>
      <c r="F36" s="163">
        <f t="shared" si="2"/>
        <v>-438789.95000000007</v>
      </c>
      <c r="G36" s="164">
        <f t="shared" si="3"/>
        <v>-0.36148939116377771</v>
      </c>
    </row>
    <row r="37" spans="2:10" ht="15">
      <c r="B37" s="160" t="s">
        <v>811</v>
      </c>
      <c r="C37" s="161" t="s">
        <v>812</v>
      </c>
      <c r="D37" s="162">
        <v>0</v>
      </c>
      <c r="E37" s="221">
        <v>0</v>
      </c>
      <c r="F37" s="163">
        <f t="shared" si="2"/>
        <v>0</v>
      </c>
      <c r="G37" s="164" t="e">
        <f t="shared" si="3"/>
        <v>#DIV/0!</v>
      </c>
      <c r="I37" s="152"/>
      <c r="J37" s="153"/>
    </row>
    <row r="38" spans="2:10" ht="15">
      <c r="B38" s="160" t="s">
        <v>813</v>
      </c>
      <c r="C38" s="161" t="s">
        <v>814</v>
      </c>
      <c r="D38" s="162">
        <v>6</v>
      </c>
      <c r="E38" s="221" t="e">
        <f t="shared" si="4"/>
        <v>#REF!</v>
      </c>
      <c r="F38" s="163" t="e">
        <f t="shared" si="2"/>
        <v>#REF!</v>
      </c>
      <c r="G38" s="164" t="e">
        <f t="shared" si="3"/>
        <v>#REF!</v>
      </c>
      <c r="I38" s="152"/>
      <c r="J38" s="153"/>
    </row>
    <row r="39" spans="2:10" ht="15">
      <c r="B39" s="160"/>
      <c r="C39" s="165" t="s">
        <v>251</v>
      </c>
      <c r="D39" s="166">
        <f>SUM(D30:D38)</f>
        <v>5684670.6500000004</v>
      </c>
      <c r="E39" s="166" t="e">
        <f>SUM(E30:E38)</f>
        <v>#REF!</v>
      </c>
      <c r="F39" s="167" t="e">
        <f>SUM(E39-D39)</f>
        <v>#REF!</v>
      </c>
      <c r="G39" s="168" t="e">
        <f t="shared" si="3"/>
        <v>#REF!</v>
      </c>
      <c r="I39" s="152"/>
      <c r="J39" s="153"/>
    </row>
    <row r="40" spans="2:10" ht="15">
      <c r="B40" s="169" t="s">
        <v>1363</v>
      </c>
      <c r="C40" s="158"/>
      <c r="D40" s="158">
        <v>2013</v>
      </c>
      <c r="E40" s="158">
        <v>2014</v>
      </c>
      <c r="F40" s="159" t="s">
        <v>183</v>
      </c>
      <c r="G40" s="158" t="s">
        <v>137</v>
      </c>
    </row>
    <row r="41" spans="2:10" ht="15">
      <c r="B41" s="160" t="s">
        <v>371</v>
      </c>
      <c r="C41" s="161" t="s">
        <v>185</v>
      </c>
      <c r="D41" s="162">
        <v>2263383.14</v>
      </c>
      <c r="E41" s="221">
        <f>SUM(D16)</f>
        <v>1862414.9600000002</v>
      </c>
      <c r="F41" s="163">
        <f>SUM(E41-D41)</f>
        <v>-400968.17999999993</v>
      </c>
      <c r="G41" s="164">
        <f t="shared" ref="G41:G49" si="5">SUM(F41*100/D41)/100</f>
        <v>-0.17715435487427014</v>
      </c>
    </row>
    <row r="42" spans="2:10" ht="15">
      <c r="B42" s="160" t="s">
        <v>800</v>
      </c>
      <c r="C42" s="161" t="s">
        <v>816</v>
      </c>
      <c r="D42" s="162">
        <v>1328110.8400000001</v>
      </c>
      <c r="E42" s="221">
        <f t="shared" ref="E42:E48" si="6">SUM(D17)</f>
        <v>1489677.15</v>
      </c>
      <c r="F42" s="163">
        <f t="shared" ref="F42:F48" si="7">SUM(E42-D42)</f>
        <v>161566.30999999982</v>
      </c>
      <c r="G42" s="164">
        <f t="shared" si="5"/>
        <v>0.12165122453183186</v>
      </c>
    </row>
    <row r="43" spans="2:10" ht="15">
      <c r="B43" s="160" t="s">
        <v>802</v>
      </c>
      <c r="C43" s="161" t="s">
        <v>1058</v>
      </c>
      <c r="D43" s="162">
        <v>14000</v>
      </c>
      <c r="E43" s="221" t="e">
        <f t="shared" si="6"/>
        <v>#REF!</v>
      </c>
      <c r="F43" s="163" t="e">
        <f t="shared" si="7"/>
        <v>#REF!</v>
      </c>
      <c r="G43" s="164" t="e">
        <f t="shared" si="5"/>
        <v>#REF!</v>
      </c>
    </row>
    <row r="44" spans="2:10" ht="15">
      <c r="B44" s="160" t="s">
        <v>803</v>
      </c>
      <c r="C44" s="161" t="s">
        <v>804</v>
      </c>
      <c r="D44" s="162">
        <v>327450.21000000002</v>
      </c>
      <c r="E44" s="221">
        <f t="shared" si="6"/>
        <v>536016.25</v>
      </c>
      <c r="F44" s="163">
        <f t="shared" si="7"/>
        <v>208566.03999999998</v>
      </c>
      <c r="G44" s="164">
        <f t="shared" si="5"/>
        <v>0.63693970451263393</v>
      </c>
    </row>
    <row r="45" spans="2:10" ht="15">
      <c r="B45" s="160" t="s">
        <v>807</v>
      </c>
      <c r="C45" s="161" t="s">
        <v>817</v>
      </c>
      <c r="D45" s="162">
        <v>1578609.92</v>
      </c>
      <c r="E45" s="221">
        <f t="shared" si="6"/>
        <v>1468538.33</v>
      </c>
      <c r="F45" s="163">
        <f t="shared" si="7"/>
        <v>-110071.58999999985</v>
      </c>
      <c r="G45" s="164">
        <f t="shared" si="5"/>
        <v>-6.9726908849020705E-2</v>
      </c>
      <c r="I45">
        <v>2013</v>
      </c>
    </row>
    <row r="46" spans="2:10" ht="15">
      <c r="B46" s="160" t="s">
        <v>809</v>
      </c>
      <c r="C46" s="161" t="s">
        <v>810</v>
      </c>
      <c r="D46" s="162">
        <v>0</v>
      </c>
      <c r="E46" s="221" t="e">
        <f t="shared" si="6"/>
        <v>#REF!</v>
      </c>
      <c r="F46" s="163" t="e">
        <f t="shared" si="7"/>
        <v>#REF!</v>
      </c>
      <c r="G46" s="164" t="e">
        <f t="shared" si="5"/>
        <v>#REF!</v>
      </c>
      <c r="I46" s="152" t="s">
        <v>919</v>
      </c>
      <c r="J46" s="153">
        <f>SUM(D41:D44)</f>
        <v>3932944.1900000004</v>
      </c>
    </row>
    <row r="47" spans="2:10" ht="15">
      <c r="B47" s="160" t="s">
        <v>811</v>
      </c>
      <c r="C47" s="161" t="s">
        <v>812</v>
      </c>
      <c r="D47" s="162">
        <v>0</v>
      </c>
      <c r="E47" s="221" t="e">
        <f t="shared" si="6"/>
        <v>#REF!</v>
      </c>
      <c r="F47" s="163" t="e">
        <f t="shared" si="7"/>
        <v>#REF!</v>
      </c>
      <c r="G47" s="164" t="e">
        <f t="shared" si="5"/>
        <v>#REF!</v>
      </c>
      <c r="I47" s="152" t="s">
        <v>920</v>
      </c>
      <c r="J47" s="153">
        <f>SUM(D45:D48)</f>
        <v>1696355.14</v>
      </c>
    </row>
    <row r="48" spans="2:10" ht="15">
      <c r="B48" s="160" t="s">
        <v>813</v>
      </c>
      <c r="C48" s="161" t="s">
        <v>814</v>
      </c>
      <c r="D48" s="162">
        <v>117745.22</v>
      </c>
      <c r="E48" s="221" t="e">
        <f t="shared" si="6"/>
        <v>#REF!</v>
      </c>
      <c r="F48" s="163" t="e">
        <f t="shared" si="7"/>
        <v>#REF!</v>
      </c>
      <c r="G48" s="164" t="e">
        <f t="shared" si="5"/>
        <v>#REF!</v>
      </c>
      <c r="I48" s="152"/>
      <c r="J48" s="153">
        <f>SUM(J46:J47)</f>
        <v>5629299.3300000001</v>
      </c>
    </row>
    <row r="49" spans="2:7" ht="15">
      <c r="B49" s="160"/>
      <c r="C49" s="165" t="s">
        <v>251</v>
      </c>
      <c r="D49" s="166">
        <f>SUM(D41:D48)</f>
        <v>5629299.3300000001</v>
      </c>
      <c r="E49" s="166" t="e">
        <f>SUM(E41:E48)</f>
        <v>#REF!</v>
      </c>
      <c r="F49" s="167" t="e">
        <f>SUM(E49-D49)</f>
        <v>#REF!</v>
      </c>
      <c r="G49" s="168" t="e">
        <f t="shared" si="5"/>
        <v>#REF!</v>
      </c>
    </row>
    <row r="50" spans="2:7" ht="15">
      <c r="C50" s="170" t="s">
        <v>183</v>
      </c>
      <c r="D50" s="171">
        <f>SUM(D39-D49)</f>
        <v>55371.320000000298</v>
      </c>
      <c r="E50" s="171" t="e">
        <f>SUM(E39-E49)</f>
        <v>#REF!</v>
      </c>
      <c r="F50" s="362" t="e">
        <f>IF(E50&gt;0,"&lt;--SUPERAVIT INICIAL","&lt;--DÉFICIT INICIAL")</f>
        <v>#REF!</v>
      </c>
      <c r="G50" s="362"/>
    </row>
    <row r="54" spans="2:7" ht="18.75">
      <c r="B54" s="360" t="s">
        <v>630</v>
      </c>
      <c r="C54" s="360"/>
      <c r="D54" s="360"/>
    </row>
    <row r="55" spans="2:7">
      <c r="B55" s="190"/>
      <c r="C55" s="190"/>
      <c r="D55" s="190"/>
    </row>
    <row r="56" spans="2:7" ht="15">
      <c r="B56" s="191" t="str">
        <f t="shared" ref="B56:B63" si="8">B3</f>
        <v>CAPITULO</v>
      </c>
      <c r="C56" s="191" t="s">
        <v>631</v>
      </c>
      <c r="D56" s="192" t="str">
        <f t="shared" ref="D56:D63" si="9">D3</f>
        <v>EUROS</v>
      </c>
    </row>
    <row r="57" spans="2:7" ht="15">
      <c r="B57" s="193" t="str">
        <f t="shared" si="8"/>
        <v>CAPITULO 1</v>
      </c>
      <c r="C57" s="194" t="str">
        <f t="shared" ref="C57:C63" si="10">C4</f>
        <v>IMPUESTOS DIRECTOS</v>
      </c>
      <c r="D57" s="202">
        <f t="shared" si="9"/>
        <v>1691383.8</v>
      </c>
    </row>
    <row r="58" spans="2:7" ht="15">
      <c r="B58" s="193" t="str">
        <f t="shared" si="8"/>
        <v>CAPITULO 2</v>
      </c>
      <c r="C58" s="194" t="str">
        <f t="shared" si="10"/>
        <v>IMPUESTOS INDIRECTOS</v>
      </c>
      <c r="D58" s="202">
        <f t="shared" si="9"/>
        <v>29564.19</v>
      </c>
    </row>
    <row r="59" spans="2:7" ht="15">
      <c r="B59" s="193" t="str">
        <f t="shared" si="8"/>
        <v>CAPITULO 3</v>
      </c>
      <c r="C59" s="194" t="str">
        <f t="shared" si="10"/>
        <v>TASAS, PRECIOS PÚBLICOS Y OTROS INGRESOS</v>
      </c>
      <c r="D59" s="202">
        <f t="shared" si="9"/>
        <v>641747.77</v>
      </c>
    </row>
    <row r="60" spans="2:7" ht="15">
      <c r="B60" s="193" t="str">
        <f t="shared" si="8"/>
        <v>CAPITULO 4</v>
      </c>
      <c r="C60" s="194" t="str">
        <f t="shared" si="10"/>
        <v>TRANSFERENCIAS CORRIENTES</v>
      </c>
      <c r="D60" s="202">
        <f t="shared" si="9"/>
        <v>2107306.14</v>
      </c>
    </row>
    <row r="61" spans="2:7" ht="15">
      <c r="B61" s="193" t="str">
        <f t="shared" si="8"/>
        <v>CAPITULO 5</v>
      </c>
      <c r="C61" s="194" t="str">
        <f t="shared" si="10"/>
        <v>INGRESOS PATRIMONIALES</v>
      </c>
      <c r="D61" s="202">
        <f t="shared" si="9"/>
        <v>111595.66</v>
      </c>
    </row>
    <row r="62" spans="2:7" ht="15">
      <c r="B62" s="193" t="str">
        <f t="shared" si="8"/>
        <v>CAPITULO 6</v>
      </c>
      <c r="C62" s="194" t="str">
        <f t="shared" si="10"/>
        <v>ENAJENACION DE INVERSIONES REALES</v>
      </c>
      <c r="D62" s="202" t="e">
        <f t="shared" si="9"/>
        <v>#REF!</v>
      </c>
    </row>
    <row r="63" spans="2:7" ht="15">
      <c r="B63" s="193" t="str">
        <f t="shared" si="8"/>
        <v>CAPITULO 7</v>
      </c>
      <c r="C63" s="194" t="str">
        <f t="shared" si="10"/>
        <v>TRANSFERENCIAS DE CAPITAL</v>
      </c>
      <c r="D63" s="202">
        <f t="shared" si="9"/>
        <v>775049.13</v>
      </c>
    </row>
    <row r="64" spans="2:7" ht="15">
      <c r="B64" s="191"/>
      <c r="C64" s="191" t="s">
        <v>476</v>
      </c>
      <c r="D64" s="203" t="e">
        <f>SUM(D57:D63)</f>
        <v>#REF!</v>
      </c>
    </row>
    <row r="65" spans="2:4">
      <c r="B65" s="190"/>
      <c r="C65" s="190"/>
      <c r="D65" s="190"/>
    </row>
    <row r="66" spans="2:4" ht="15">
      <c r="B66" s="191" t="str">
        <f t="shared" ref="B66:B72" si="11">B15</f>
        <v>CAPITULO</v>
      </c>
      <c r="C66" s="191" t="s">
        <v>632</v>
      </c>
      <c r="D66" s="192" t="str">
        <f t="shared" ref="D66:D72" si="12">D15</f>
        <v>EUROS</v>
      </c>
    </row>
    <row r="67" spans="2:4" ht="15">
      <c r="B67" s="193" t="str">
        <f t="shared" si="11"/>
        <v>CAPITULO 1</v>
      </c>
      <c r="C67" s="194" t="str">
        <f t="shared" ref="C67:C72" si="13">C16</f>
        <v>GASTOS DE PERSONAL</v>
      </c>
      <c r="D67" s="202">
        <f t="shared" si="12"/>
        <v>1862414.9600000002</v>
      </c>
    </row>
    <row r="68" spans="2:4" ht="15">
      <c r="B68" s="193" t="str">
        <f t="shared" si="11"/>
        <v>CAPITULO 2</v>
      </c>
      <c r="C68" s="194" t="str">
        <f t="shared" si="13"/>
        <v>COMPRA DE BIENES CORRIENTES Y DE SERVICIOS</v>
      </c>
      <c r="D68" s="202">
        <f t="shared" si="12"/>
        <v>1489677.15</v>
      </c>
    </row>
    <row r="69" spans="2:4" ht="15">
      <c r="B69" s="193" t="str">
        <f t="shared" si="11"/>
        <v>CAPITULO 3</v>
      </c>
      <c r="C69" s="194" t="str">
        <f t="shared" si="13"/>
        <v>INTERESES</v>
      </c>
      <c r="D69" s="202" t="e">
        <f t="shared" si="12"/>
        <v>#REF!</v>
      </c>
    </row>
    <row r="70" spans="2:4" ht="15">
      <c r="B70" s="193" t="str">
        <f t="shared" si="11"/>
        <v>CAPITULO 4</v>
      </c>
      <c r="C70" s="194" t="str">
        <f t="shared" si="13"/>
        <v>TRANSFERENCIAS CORRIENTES</v>
      </c>
      <c r="D70" s="202">
        <f t="shared" si="12"/>
        <v>536016.25</v>
      </c>
    </row>
    <row r="71" spans="2:4" ht="15">
      <c r="B71" s="193" t="str">
        <f t="shared" si="11"/>
        <v>CAPITULO 6</v>
      </c>
      <c r="C71" s="194" t="str">
        <f t="shared" si="13"/>
        <v>INVERSIONES REALES</v>
      </c>
      <c r="D71" s="202">
        <f t="shared" si="12"/>
        <v>1468538.33</v>
      </c>
    </row>
    <row r="72" spans="2:4" ht="15">
      <c r="B72" s="193" t="str">
        <f t="shared" si="11"/>
        <v>CAPITULO 7</v>
      </c>
      <c r="C72" s="194" t="str">
        <f t="shared" si="13"/>
        <v>TRANSFERENCIAS DE CAPITAL</v>
      </c>
      <c r="D72" s="202" t="e">
        <f t="shared" si="12"/>
        <v>#REF!</v>
      </c>
    </row>
    <row r="73" spans="2:4" ht="15">
      <c r="B73" s="191"/>
      <c r="C73" s="195" t="s">
        <v>476</v>
      </c>
      <c r="D73" s="204" t="e">
        <f>SUM(D67:D72)</f>
        <v>#REF!</v>
      </c>
    </row>
    <row r="74" spans="2:4" ht="15">
      <c r="B74" s="199"/>
      <c r="C74" s="358" t="s">
        <v>633</v>
      </c>
      <c r="D74" s="359"/>
    </row>
    <row r="75" spans="2:4" ht="15">
      <c r="B75" s="200"/>
      <c r="C75" s="197" t="s">
        <v>634</v>
      </c>
      <c r="D75" s="202" t="e">
        <f>SUM(D64)</f>
        <v>#REF!</v>
      </c>
    </row>
    <row r="76" spans="2:4" ht="15">
      <c r="B76" s="200"/>
      <c r="C76" s="198" t="s">
        <v>635</v>
      </c>
      <c r="D76" s="202" t="e">
        <f>SUM(D73)</f>
        <v>#REF!</v>
      </c>
    </row>
    <row r="77" spans="2:4" ht="15">
      <c r="B77" s="201"/>
      <c r="C77" s="196" t="s">
        <v>636</v>
      </c>
      <c r="D77" s="203" t="e">
        <f>SUM(D75-D76)</f>
        <v>#REF!</v>
      </c>
    </row>
    <row r="80" spans="2:4" ht="15.75" thickBot="1">
      <c r="B80" s="361" t="s">
        <v>1359</v>
      </c>
      <c r="C80" s="361"/>
      <c r="D80" s="361"/>
    </row>
    <row r="81" spans="2:4" ht="15">
      <c r="B81" s="121" t="s">
        <v>174</v>
      </c>
      <c r="C81" s="122" t="s">
        <v>368</v>
      </c>
      <c r="D81" s="123" t="s">
        <v>369</v>
      </c>
    </row>
    <row r="82" spans="2:4" ht="15">
      <c r="B82" s="124" t="s">
        <v>371</v>
      </c>
      <c r="C82" s="125" t="s">
        <v>372</v>
      </c>
      <c r="D82" s="240">
        <f>D57</f>
        <v>1691383.8</v>
      </c>
    </row>
    <row r="83" spans="2:4" ht="15">
      <c r="B83" s="124" t="s">
        <v>800</v>
      </c>
      <c r="C83" s="125" t="s">
        <v>801</v>
      </c>
      <c r="D83" s="222">
        <f t="shared" ref="D83:D89" si="14">D58</f>
        <v>29564.19</v>
      </c>
    </row>
    <row r="84" spans="2:4" ht="15">
      <c r="B84" s="124" t="s">
        <v>802</v>
      </c>
      <c r="C84" s="125" t="s">
        <v>1009</v>
      </c>
      <c r="D84" s="222">
        <f t="shared" si="14"/>
        <v>641747.77</v>
      </c>
    </row>
    <row r="85" spans="2:4" ht="15">
      <c r="B85" s="124" t="s">
        <v>803</v>
      </c>
      <c r="C85" s="125" t="s">
        <v>804</v>
      </c>
      <c r="D85" s="222">
        <f t="shared" si="14"/>
        <v>2107306.14</v>
      </c>
    </row>
    <row r="86" spans="2:4" ht="15">
      <c r="B86" s="124" t="s">
        <v>805</v>
      </c>
      <c r="C86" s="125" t="s">
        <v>806</v>
      </c>
      <c r="D86" s="222">
        <f t="shared" si="14"/>
        <v>111595.66</v>
      </c>
    </row>
    <row r="87" spans="2:4" ht="15">
      <c r="B87" s="124" t="s">
        <v>807</v>
      </c>
      <c r="C87" s="125" t="s">
        <v>808</v>
      </c>
      <c r="D87" s="222" t="e">
        <f t="shared" si="14"/>
        <v>#REF!</v>
      </c>
    </row>
    <row r="88" spans="2:4" ht="15">
      <c r="B88" s="124" t="s">
        <v>809</v>
      </c>
      <c r="C88" s="125" t="s">
        <v>810</v>
      </c>
      <c r="D88" s="222">
        <f t="shared" si="14"/>
        <v>775049.13</v>
      </c>
    </row>
    <row r="89" spans="2:4" ht="15.75" thickBot="1">
      <c r="B89" s="126"/>
      <c r="C89" s="127" t="s">
        <v>476</v>
      </c>
      <c r="D89" s="223" t="e">
        <f t="shared" si="14"/>
        <v>#REF!</v>
      </c>
    </row>
    <row r="90" spans="2:4" ht="9" customHeight="1" thickBot="1">
      <c r="B90" s="120"/>
      <c r="C90" s="120"/>
      <c r="D90" s="216"/>
    </row>
    <row r="91" spans="2:4" ht="15">
      <c r="B91" s="121" t="s">
        <v>174</v>
      </c>
      <c r="C91" s="122" t="s">
        <v>815</v>
      </c>
      <c r="D91" s="224" t="s">
        <v>369</v>
      </c>
    </row>
    <row r="92" spans="2:4" ht="15">
      <c r="B92" s="124" t="s">
        <v>371</v>
      </c>
      <c r="C92" s="125" t="s">
        <v>1138</v>
      </c>
      <c r="D92" s="240">
        <f>D67</f>
        <v>1862414.9600000002</v>
      </c>
    </row>
    <row r="93" spans="2:4" ht="15">
      <c r="B93" s="124" t="s">
        <v>800</v>
      </c>
      <c r="C93" s="125" t="s">
        <v>816</v>
      </c>
      <c r="D93" s="222">
        <f t="shared" ref="D93:D98" si="15">D68</f>
        <v>1489677.15</v>
      </c>
    </row>
    <row r="94" spans="2:4" ht="15">
      <c r="B94" s="124" t="s">
        <v>802</v>
      </c>
      <c r="C94" s="125" t="s">
        <v>1058</v>
      </c>
      <c r="D94" s="222" t="e">
        <f t="shared" si="15"/>
        <v>#REF!</v>
      </c>
    </row>
    <row r="95" spans="2:4" ht="15">
      <c r="B95" s="124" t="s">
        <v>803</v>
      </c>
      <c r="C95" s="125" t="s">
        <v>804</v>
      </c>
      <c r="D95" s="222">
        <f t="shared" si="15"/>
        <v>536016.25</v>
      </c>
    </row>
    <row r="96" spans="2:4" ht="15">
      <c r="B96" s="124" t="s">
        <v>807</v>
      </c>
      <c r="C96" s="125" t="s">
        <v>817</v>
      </c>
      <c r="D96" s="222">
        <f t="shared" si="15"/>
        <v>1468538.33</v>
      </c>
    </row>
    <row r="97" spans="2:4" ht="15">
      <c r="B97" s="124" t="s">
        <v>809</v>
      </c>
      <c r="C97" s="125" t="s">
        <v>810</v>
      </c>
      <c r="D97" s="222" t="e">
        <f t="shared" si="15"/>
        <v>#REF!</v>
      </c>
    </row>
    <row r="98" spans="2:4" ht="15.75" thickBot="1">
      <c r="B98" s="126"/>
      <c r="C98" s="127" t="s">
        <v>476</v>
      </c>
      <c r="D98" s="223" t="e">
        <f t="shared" si="15"/>
        <v>#REF!</v>
      </c>
    </row>
    <row r="99" spans="2:4" ht="7.5" customHeight="1" thickBot="1">
      <c r="B99" s="119"/>
      <c r="C99" s="119"/>
      <c r="D99" s="119"/>
    </row>
    <row r="100" spans="2:4" ht="38.25" customHeight="1" thickBot="1">
      <c r="B100" s="356" t="s">
        <v>1360</v>
      </c>
      <c r="C100" s="357"/>
      <c r="D100" s="225" t="e">
        <f>SUM(D89-D98)</f>
        <v>#REF!</v>
      </c>
    </row>
    <row r="102" spans="2:4" ht="15.75" thickBot="1">
      <c r="B102" s="361" t="s">
        <v>395</v>
      </c>
      <c r="C102" s="361"/>
      <c r="D102" s="361"/>
    </row>
    <row r="103" spans="2:4" ht="15">
      <c r="B103" s="121" t="s">
        <v>174</v>
      </c>
      <c r="C103" s="122" t="s">
        <v>368</v>
      </c>
      <c r="D103" s="123" t="s">
        <v>369</v>
      </c>
    </row>
    <row r="104" spans="2:4" ht="15">
      <c r="B104" s="124" t="s">
        <v>371</v>
      </c>
      <c r="C104" s="125" t="s">
        <v>372</v>
      </c>
      <c r="D104" s="240">
        <f>D57</f>
        <v>1691383.8</v>
      </c>
    </row>
    <row r="105" spans="2:4" ht="15">
      <c r="B105" s="124" t="s">
        <v>800</v>
      </c>
      <c r="C105" s="125" t="s">
        <v>801</v>
      </c>
      <c r="D105" s="222">
        <f t="shared" ref="D105:D111" si="16">D58</f>
        <v>29564.19</v>
      </c>
    </row>
    <row r="106" spans="2:4" ht="15">
      <c r="B106" s="124" t="s">
        <v>802</v>
      </c>
      <c r="C106" s="125" t="s">
        <v>1009</v>
      </c>
      <c r="D106" s="222">
        <f t="shared" si="16"/>
        <v>641747.77</v>
      </c>
    </row>
    <row r="107" spans="2:4" ht="15">
      <c r="B107" s="124" t="s">
        <v>803</v>
      </c>
      <c r="C107" s="125" t="s">
        <v>804</v>
      </c>
      <c r="D107" s="222">
        <f t="shared" si="16"/>
        <v>2107306.14</v>
      </c>
    </row>
    <row r="108" spans="2:4" ht="15">
      <c r="B108" s="124" t="s">
        <v>805</v>
      </c>
      <c r="C108" s="125" t="s">
        <v>806</v>
      </c>
      <c r="D108" s="222">
        <f t="shared" si="16"/>
        <v>111595.66</v>
      </c>
    </row>
    <row r="109" spans="2:4" ht="15">
      <c r="B109" s="124" t="s">
        <v>807</v>
      </c>
      <c r="C109" s="125" t="s">
        <v>808</v>
      </c>
      <c r="D109" s="222" t="e">
        <f t="shared" si="16"/>
        <v>#REF!</v>
      </c>
    </row>
    <row r="110" spans="2:4" ht="15">
      <c r="B110" s="124" t="s">
        <v>809</v>
      </c>
      <c r="C110" s="125" t="s">
        <v>810</v>
      </c>
      <c r="D110" s="222">
        <f t="shared" si="16"/>
        <v>775049.13</v>
      </c>
    </row>
    <row r="111" spans="2:4" ht="15.75" thickBot="1">
      <c r="B111" s="126"/>
      <c r="C111" s="127" t="s">
        <v>476</v>
      </c>
      <c r="D111" s="223" t="e">
        <f t="shared" si="16"/>
        <v>#REF!</v>
      </c>
    </row>
    <row r="112" spans="2:4" ht="6.75" customHeight="1" thickBot="1">
      <c r="B112" s="120"/>
      <c r="C112" s="120"/>
      <c r="D112" s="216"/>
    </row>
    <row r="113" spans="2:4" ht="15">
      <c r="B113" s="121" t="s">
        <v>174</v>
      </c>
      <c r="C113" s="122" t="s">
        <v>815</v>
      </c>
      <c r="D113" s="224" t="s">
        <v>369</v>
      </c>
    </row>
    <row r="114" spans="2:4" ht="15">
      <c r="B114" s="124" t="s">
        <v>371</v>
      </c>
      <c r="C114" s="125" t="s">
        <v>1138</v>
      </c>
      <c r="D114" s="222">
        <f>D16</f>
        <v>1862414.9600000002</v>
      </c>
    </row>
    <row r="115" spans="2:4" ht="15">
      <c r="B115" s="124" t="s">
        <v>800</v>
      </c>
      <c r="C115" s="125" t="s">
        <v>816</v>
      </c>
      <c r="D115" s="222">
        <f t="shared" ref="D115:D122" si="17">D17</f>
        <v>1489677.15</v>
      </c>
    </row>
    <row r="116" spans="2:4" ht="15">
      <c r="B116" s="124" t="s">
        <v>802</v>
      </c>
      <c r="C116" s="125" t="s">
        <v>1058</v>
      </c>
      <c r="D116" s="222" t="e">
        <f t="shared" si="17"/>
        <v>#REF!</v>
      </c>
    </row>
    <row r="117" spans="2:4" ht="15">
      <c r="B117" s="124" t="s">
        <v>803</v>
      </c>
      <c r="C117" s="125" t="s">
        <v>804</v>
      </c>
      <c r="D117" s="222">
        <f t="shared" si="17"/>
        <v>536016.25</v>
      </c>
    </row>
    <row r="118" spans="2:4" ht="15">
      <c r="B118" s="124" t="s">
        <v>807</v>
      </c>
      <c r="C118" s="125" t="s">
        <v>817</v>
      </c>
      <c r="D118" s="222">
        <f t="shared" si="17"/>
        <v>1468538.33</v>
      </c>
    </row>
    <row r="119" spans="2:4" ht="15">
      <c r="B119" s="124" t="s">
        <v>809</v>
      </c>
      <c r="C119" s="125" t="s">
        <v>810</v>
      </c>
      <c r="D119" s="222" t="e">
        <f t="shared" si="17"/>
        <v>#REF!</v>
      </c>
    </row>
    <row r="120" spans="2:4" ht="15">
      <c r="B120" s="124" t="s">
        <v>811</v>
      </c>
      <c r="C120" s="125" t="s">
        <v>812</v>
      </c>
      <c r="D120" s="222" t="e">
        <f t="shared" si="17"/>
        <v>#REF!</v>
      </c>
    </row>
    <row r="121" spans="2:4" ht="15">
      <c r="B121" s="124" t="s">
        <v>813</v>
      </c>
      <c r="C121" s="125" t="s">
        <v>814</v>
      </c>
      <c r="D121" s="222" t="e">
        <f t="shared" si="17"/>
        <v>#REF!</v>
      </c>
    </row>
    <row r="122" spans="2:4" ht="15.75" thickBot="1">
      <c r="B122" s="126"/>
      <c r="C122" s="127" t="s">
        <v>476</v>
      </c>
      <c r="D122" s="223" t="e">
        <f t="shared" si="17"/>
        <v>#REF!</v>
      </c>
    </row>
    <row r="123" spans="2:4" ht="8.25" customHeight="1" thickBot="1">
      <c r="B123" s="119"/>
      <c r="C123" s="119"/>
      <c r="D123" s="119"/>
    </row>
    <row r="124" spans="2:4" ht="30.75" customHeight="1" thickBot="1">
      <c r="B124" s="356" t="s">
        <v>1361</v>
      </c>
      <c r="C124" s="357"/>
      <c r="D124" s="225" t="e">
        <f>SUM(D111-D122)</f>
        <v>#REF!</v>
      </c>
    </row>
  </sheetData>
  <mergeCells count="9">
    <mergeCell ref="B1:E1"/>
    <mergeCell ref="B2:E2"/>
    <mergeCell ref="B80:D80"/>
    <mergeCell ref="B100:C100"/>
    <mergeCell ref="B124:C124"/>
    <mergeCell ref="C74:D74"/>
    <mergeCell ref="B54:D54"/>
    <mergeCell ref="B102:D102"/>
    <mergeCell ref="F50:G50"/>
  </mergeCells>
  <phoneticPr fontId="2" type="noConversion"/>
  <pageMargins left="0.74803149606299213" right="0.74803149606299213" top="0.98425196850393704" bottom="0.98425196850393704" header="0" footer="0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opLeftCell="A67" workbookViewId="0">
      <selection sqref="A1:F1"/>
    </sheetView>
  </sheetViews>
  <sheetFormatPr baseColWidth="10" defaultRowHeight="12.75"/>
  <cols>
    <col min="1" max="1" width="53.42578125" style="241" customWidth="1"/>
    <col min="2" max="2" width="25.42578125" customWidth="1"/>
    <col min="3" max="3" width="30.28515625" customWidth="1"/>
    <col min="4" max="4" width="35.140625" customWidth="1"/>
    <col min="5" max="5" width="30.85546875" customWidth="1"/>
    <col min="6" max="6" width="46.7109375" style="241" customWidth="1"/>
    <col min="7" max="7" width="21.28515625" customWidth="1"/>
  </cols>
  <sheetData>
    <row r="1" spans="1:6" ht="61.5" customHeight="1">
      <c r="A1" s="375" t="s">
        <v>394</v>
      </c>
      <c r="B1" s="376"/>
      <c r="C1" s="376"/>
      <c r="D1" s="376"/>
      <c r="E1" s="376"/>
      <c r="F1" s="377"/>
    </row>
    <row r="3" spans="1:6" ht="38.25" customHeight="1">
      <c r="A3" s="243"/>
      <c r="B3" s="322" t="s">
        <v>1367</v>
      </c>
      <c r="C3" s="322" t="s">
        <v>1368</v>
      </c>
      <c r="D3" s="322" t="s">
        <v>1369</v>
      </c>
      <c r="E3" s="322" t="s">
        <v>1370</v>
      </c>
      <c r="F3" s="242"/>
    </row>
    <row r="4" spans="1:6" ht="18">
      <c r="A4" s="244" t="s">
        <v>48</v>
      </c>
      <c r="B4" s="320">
        <v>153005.74</v>
      </c>
      <c r="C4" s="320">
        <v>145121.95000000001</v>
      </c>
      <c r="D4" s="320">
        <v>7883.79</v>
      </c>
      <c r="E4" s="321"/>
      <c r="F4" s="242"/>
    </row>
    <row r="5" spans="1:6" ht="18">
      <c r="A5" s="244" t="s">
        <v>101</v>
      </c>
      <c r="B5" s="320">
        <v>0</v>
      </c>
      <c r="C5" s="320">
        <v>0</v>
      </c>
      <c r="D5" s="320">
        <v>0</v>
      </c>
      <c r="E5" s="321"/>
      <c r="F5" s="242"/>
    </row>
    <row r="6" spans="1:6" ht="18">
      <c r="A6" s="244" t="s">
        <v>49</v>
      </c>
      <c r="B6" s="320">
        <v>11690.91</v>
      </c>
      <c r="C6" s="320">
        <v>11690.91</v>
      </c>
      <c r="D6" s="320">
        <v>0</v>
      </c>
      <c r="E6" s="321"/>
      <c r="F6" s="242"/>
    </row>
    <row r="7" spans="1:6" ht="18">
      <c r="A7" s="244" t="s">
        <v>1364</v>
      </c>
      <c r="B7" s="320">
        <v>22460.79</v>
      </c>
      <c r="C7" s="320">
        <v>22460.79</v>
      </c>
      <c r="D7" s="320">
        <v>0</v>
      </c>
      <c r="E7" s="321"/>
      <c r="F7" s="242"/>
    </row>
    <row r="8" spans="1:6" ht="31.5">
      <c r="A8" s="244" t="s">
        <v>1371</v>
      </c>
      <c r="B8" s="320">
        <v>13514</v>
      </c>
      <c r="C8" s="320">
        <v>13514</v>
      </c>
      <c r="D8" s="320">
        <v>0</v>
      </c>
      <c r="E8" s="321"/>
      <c r="F8" s="242"/>
    </row>
    <row r="9" spans="1:6" ht="18">
      <c r="A9" s="244" t="s">
        <v>1372</v>
      </c>
      <c r="B9" s="320">
        <v>50870.7</v>
      </c>
      <c r="C9" s="321"/>
      <c r="D9" s="321"/>
      <c r="E9" s="320">
        <v>50870.7</v>
      </c>
      <c r="F9" s="242"/>
    </row>
    <row r="10" spans="1:6" ht="18">
      <c r="A10" s="245" t="s">
        <v>1373</v>
      </c>
      <c r="B10" s="246">
        <v>251542.14</v>
      </c>
      <c r="C10" s="246">
        <v>243658.35</v>
      </c>
      <c r="D10" s="246">
        <v>7883.79</v>
      </c>
      <c r="E10" s="246">
        <v>50870.7</v>
      </c>
      <c r="F10" s="242"/>
    </row>
    <row r="11" spans="1:6" ht="18">
      <c r="A11" s="247"/>
      <c r="B11" s="248"/>
      <c r="C11" s="248"/>
      <c r="D11" s="248"/>
      <c r="E11" s="248"/>
      <c r="F11" s="242"/>
    </row>
    <row r="12" spans="1:6" ht="18">
      <c r="A12" s="249" t="s">
        <v>1365</v>
      </c>
      <c r="B12" s="250">
        <v>58288.38</v>
      </c>
      <c r="C12" s="251"/>
      <c r="D12" s="251"/>
      <c r="E12" s="252"/>
      <c r="F12" s="242"/>
    </row>
    <row r="15" spans="1:6" ht="21">
      <c r="A15" s="378" t="s">
        <v>48</v>
      </c>
      <c r="B15" s="379"/>
      <c r="C15" s="379"/>
      <c r="D15" s="379"/>
      <c r="E15" s="379"/>
      <c r="F15" s="380"/>
    </row>
    <row r="16" spans="1:6" ht="15">
      <c r="A16" s="259" t="s">
        <v>1374</v>
      </c>
      <c r="B16" s="260" t="s">
        <v>1368</v>
      </c>
      <c r="C16" s="260" t="s">
        <v>1369</v>
      </c>
      <c r="D16" s="260" t="s">
        <v>1375</v>
      </c>
      <c r="E16" s="260" t="s">
        <v>1376</v>
      </c>
      <c r="F16" s="261" t="s">
        <v>1377</v>
      </c>
    </row>
    <row r="17" spans="1:6" ht="30">
      <c r="A17" s="262" t="s">
        <v>1378</v>
      </c>
      <c r="B17" s="263">
        <v>15000</v>
      </c>
      <c r="C17" s="263">
        <v>0</v>
      </c>
      <c r="D17" s="264" t="s">
        <v>1379</v>
      </c>
      <c r="E17" s="264" t="s">
        <v>1380</v>
      </c>
      <c r="F17" s="265" t="s">
        <v>1381</v>
      </c>
    </row>
    <row r="18" spans="1:6" ht="15">
      <c r="A18" s="262" t="s">
        <v>1382</v>
      </c>
      <c r="B18" s="263">
        <v>11500</v>
      </c>
      <c r="C18" s="263">
        <v>0</v>
      </c>
      <c r="D18" s="264" t="s">
        <v>1383</v>
      </c>
      <c r="E18" s="264" t="s">
        <v>1384</v>
      </c>
      <c r="F18" s="265" t="s">
        <v>1385</v>
      </c>
    </row>
    <row r="19" spans="1:6" ht="30">
      <c r="A19" s="262" t="s">
        <v>1386</v>
      </c>
      <c r="B19" s="263">
        <v>21000</v>
      </c>
      <c r="C19" s="263">
        <v>0</v>
      </c>
      <c r="D19" s="264" t="s">
        <v>1383</v>
      </c>
      <c r="E19" s="264" t="s">
        <v>1387</v>
      </c>
      <c r="F19" s="265" t="s">
        <v>1388</v>
      </c>
    </row>
    <row r="20" spans="1:6" ht="30">
      <c r="A20" s="262" t="s">
        <v>1389</v>
      </c>
      <c r="B20" s="263">
        <v>8500</v>
      </c>
      <c r="C20" s="263">
        <v>0</v>
      </c>
      <c r="D20" s="264" t="s">
        <v>1383</v>
      </c>
      <c r="E20" s="264" t="s">
        <v>1390</v>
      </c>
      <c r="F20" s="265" t="s">
        <v>1391</v>
      </c>
    </row>
    <row r="21" spans="1:6" ht="30">
      <c r="A21" s="262" t="s">
        <v>1392</v>
      </c>
      <c r="B21" s="263">
        <v>21000</v>
      </c>
      <c r="C21" s="263">
        <v>0</v>
      </c>
      <c r="D21" s="264" t="s">
        <v>1393</v>
      </c>
      <c r="E21" s="264" t="s">
        <v>1394</v>
      </c>
      <c r="F21" s="265" t="s">
        <v>1395</v>
      </c>
    </row>
    <row r="22" spans="1:6" ht="15">
      <c r="A22" s="262" t="s">
        <v>1396</v>
      </c>
      <c r="B22" s="263">
        <v>15000</v>
      </c>
      <c r="C22" s="263">
        <v>0</v>
      </c>
      <c r="D22" s="264" t="s">
        <v>1383</v>
      </c>
      <c r="E22" s="264" t="s">
        <v>1394</v>
      </c>
      <c r="F22" s="265" t="s">
        <v>1397</v>
      </c>
    </row>
    <row r="23" spans="1:6" ht="30">
      <c r="A23" s="262" t="s">
        <v>1398</v>
      </c>
      <c r="B23" s="263">
        <v>53121.95</v>
      </c>
      <c r="C23" s="263">
        <v>7883.79</v>
      </c>
      <c r="D23" s="264" t="s">
        <v>1379</v>
      </c>
      <c r="E23" s="264" t="s">
        <v>1380</v>
      </c>
      <c r="F23" s="265" t="s">
        <v>1381</v>
      </c>
    </row>
    <row r="24" spans="1:6" ht="15">
      <c r="A24" s="266" t="s">
        <v>476</v>
      </c>
      <c r="B24" s="267">
        <v>145121.95000000001</v>
      </c>
      <c r="C24" s="267">
        <v>7883.79</v>
      </c>
      <c r="D24" s="268"/>
      <c r="E24" s="268"/>
      <c r="F24" s="269"/>
    </row>
    <row r="25" spans="1:6">
      <c r="A25" s="253"/>
      <c r="B25" s="156"/>
      <c r="C25" s="156"/>
      <c r="D25" s="156"/>
      <c r="E25" s="156"/>
      <c r="F25" s="254"/>
    </row>
    <row r="27" spans="1:6" ht="21">
      <c r="A27" s="387" t="s">
        <v>49</v>
      </c>
      <c r="B27" s="388"/>
      <c r="C27" s="388"/>
      <c r="D27" s="388"/>
      <c r="E27" s="388"/>
      <c r="F27" s="389"/>
    </row>
    <row r="28" spans="1:6" ht="15">
      <c r="A28" s="270" t="s">
        <v>1400</v>
      </c>
      <c r="B28" s="271" t="s">
        <v>1401</v>
      </c>
      <c r="C28" s="271" t="s">
        <v>1369</v>
      </c>
      <c r="D28" s="271"/>
      <c r="E28" s="272" t="s">
        <v>1399</v>
      </c>
      <c r="F28" s="273"/>
    </row>
    <row r="29" spans="1:6" ht="15">
      <c r="A29" s="274" t="s">
        <v>1403</v>
      </c>
      <c r="B29" s="275">
        <v>11690.91</v>
      </c>
      <c r="C29" s="275">
        <v>0</v>
      </c>
      <c r="D29" s="276" t="s">
        <v>1383</v>
      </c>
      <c r="E29" s="277" t="s">
        <v>1402</v>
      </c>
      <c r="F29" s="278"/>
    </row>
    <row r="30" spans="1:6" ht="15">
      <c r="A30" s="255" t="s">
        <v>476</v>
      </c>
      <c r="B30" s="256">
        <v>11690.91</v>
      </c>
      <c r="C30" s="256">
        <v>0</v>
      </c>
      <c r="D30" s="257"/>
      <c r="E30" s="257"/>
      <c r="F30" s="258"/>
    </row>
    <row r="33" spans="1:6" ht="21">
      <c r="A33" s="384" t="s">
        <v>1364</v>
      </c>
      <c r="B33" s="385"/>
      <c r="C33" s="385"/>
      <c r="D33" s="385"/>
      <c r="E33" s="385"/>
      <c r="F33" s="386"/>
    </row>
    <row r="34" spans="1:6" ht="15">
      <c r="A34" s="279" t="s">
        <v>1374</v>
      </c>
      <c r="B34" s="280" t="s">
        <v>1368</v>
      </c>
      <c r="C34" s="280" t="s">
        <v>1369</v>
      </c>
      <c r="D34" s="280" t="s">
        <v>1375</v>
      </c>
      <c r="E34" s="280" t="s">
        <v>1376</v>
      </c>
      <c r="F34" s="281" t="s">
        <v>1377</v>
      </c>
    </row>
    <row r="35" spans="1:6" ht="30">
      <c r="A35" s="282" t="s">
        <v>1404</v>
      </c>
      <c r="B35" s="283">
        <v>280</v>
      </c>
      <c r="C35" s="283">
        <v>0</v>
      </c>
      <c r="D35" s="284" t="s">
        <v>1405</v>
      </c>
      <c r="E35" s="284" t="s">
        <v>1406</v>
      </c>
      <c r="F35" s="285" t="s">
        <v>1407</v>
      </c>
    </row>
    <row r="36" spans="1:6" ht="15">
      <c r="A36" s="282" t="s">
        <v>1408</v>
      </c>
      <c r="B36" s="283">
        <v>160</v>
      </c>
      <c r="C36" s="283">
        <v>0</v>
      </c>
      <c r="D36" s="284" t="s">
        <v>1405</v>
      </c>
      <c r="E36" s="284" t="s">
        <v>1406</v>
      </c>
      <c r="F36" s="285" t="s">
        <v>1407</v>
      </c>
    </row>
    <row r="37" spans="1:6" ht="15">
      <c r="A37" s="282" t="s">
        <v>1409</v>
      </c>
      <c r="B37" s="283">
        <v>667.58</v>
      </c>
      <c r="C37" s="283">
        <v>0</v>
      </c>
      <c r="D37" s="284" t="s">
        <v>1405</v>
      </c>
      <c r="E37" s="284" t="s">
        <v>1406</v>
      </c>
      <c r="F37" s="285" t="s">
        <v>1407</v>
      </c>
    </row>
    <row r="38" spans="1:6" ht="15">
      <c r="A38" s="282" t="s">
        <v>1410</v>
      </c>
      <c r="B38" s="283">
        <v>747.5</v>
      </c>
      <c r="C38" s="283">
        <v>0</v>
      </c>
      <c r="D38" s="284" t="s">
        <v>1405</v>
      </c>
      <c r="E38" s="284" t="s">
        <v>1406</v>
      </c>
      <c r="F38" s="285" t="s">
        <v>1407</v>
      </c>
    </row>
    <row r="39" spans="1:6" ht="30">
      <c r="A39" s="282" t="s">
        <v>1411</v>
      </c>
      <c r="B39" s="283">
        <v>350</v>
      </c>
      <c r="C39" s="283">
        <v>0</v>
      </c>
      <c r="D39" s="284" t="s">
        <v>1405</v>
      </c>
      <c r="E39" s="284" t="s">
        <v>1406</v>
      </c>
      <c r="F39" s="285" t="s">
        <v>1407</v>
      </c>
    </row>
    <row r="40" spans="1:6" ht="30">
      <c r="A40" s="282" t="s">
        <v>1412</v>
      </c>
      <c r="B40" s="283">
        <v>280</v>
      </c>
      <c r="C40" s="283">
        <v>0</v>
      </c>
      <c r="D40" s="284" t="s">
        <v>1405</v>
      </c>
      <c r="E40" s="284" t="s">
        <v>1406</v>
      </c>
      <c r="F40" s="285" t="s">
        <v>1407</v>
      </c>
    </row>
    <row r="41" spans="1:6" ht="15">
      <c r="A41" s="282" t="s">
        <v>1341</v>
      </c>
      <c r="B41" s="283">
        <v>730</v>
      </c>
      <c r="C41" s="283">
        <v>0</v>
      </c>
      <c r="D41" s="284" t="s">
        <v>1405</v>
      </c>
      <c r="E41" s="284" t="s">
        <v>1406</v>
      </c>
      <c r="F41" s="285" t="s">
        <v>1407</v>
      </c>
    </row>
    <row r="42" spans="1:6" ht="15">
      <c r="A42" s="282" t="s">
        <v>1342</v>
      </c>
      <c r="B42" s="283">
        <v>725.5</v>
      </c>
      <c r="C42" s="283">
        <v>0</v>
      </c>
      <c r="D42" s="284" t="s">
        <v>1405</v>
      </c>
      <c r="E42" s="284" t="s">
        <v>1406</v>
      </c>
      <c r="F42" s="285" t="s">
        <v>1407</v>
      </c>
    </row>
    <row r="43" spans="1:6" ht="15">
      <c r="A43" s="282" t="s">
        <v>1413</v>
      </c>
      <c r="B43" s="283">
        <v>1000</v>
      </c>
      <c r="C43" s="283">
        <v>0</v>
      </c>
      <c r="D43" s="284" t="s">
        <v>1405</v>
      </c>
      <c r="E43" s="284" t="s">
        <v>1414</v>
      </c>
      <c r="F43" s="285" t="s">
        <v>1415</v>
      </c>
    </row>
    <row r="44" spans="1:6" ht="30">
      <c r="A44" s="282" t="s">
        <v>1416</v>
      </c>
      <c r="B44" s="283">
        <v>2520.21</v>
      </c>
      <c r="C44" s="283">
        <v>0</v>
      </c>
      <c r="D44" s="284" t="s">
        <v>1383</v>
      </c>
      <c r="E44" s="284" t="s">
        <v>1414</v>
      </c>
      <c r="F44" s="285" t="s">
        <v>1415</v>
      </c>
    </row>
    <row r="45" spans="1:6" ht="15">
      <c r="A45" s="282" t="s">
        <v>1417</v>
      </c>
      <c r="B45" s="283">
        <v>15000</v>
      </c>
      <c r="C45" s="283">
        <v>0</v>
      </c>
      <c r="D45" s="284" t="s">
        <v>1383</v>
      </c>
      <c r="E45" s="284" t="s">
        <v>1418</v>
      </c>
      <c r="F45" s="285" t="s">
        <v>516</v>
      </c>
    </row>
    <row r="46" spans="1:6" ht="15">
      <c r="A46" s="286" t="s">
        <v>476</v>
      </c>
      <c r="B46" s="287">
        <v>22460.79</v>
      </c>
      <c r="C46" s="287">
        <v>0</v>
      </c>
      <c r="D46" s="288"/>
      <c r="E46" s="288"/>
      <c r="F46" s="289"/>
    </row>
    <row r="49" spans="1:6" ht="25.5" customHeight="1">
      <c r="A49" s="381" t="s">
        <v>1371</v>
      </c>
      <c r="B49" s="382"/>
      <c r="C49" s="382"/>
      <c r="D49" s="382"/>
      <c r="E49" s="382"/>
      <c r="F49" s="383"/>
    </row>
    <row r="50" spans="1:6" ht="15">
      <c r="A50" s="290" t="s">
        <v>1374</v>
      </c>
      <c r="B50" s="291" t="s">
        <v>1368</v>
      </c>
      <c r="C50" s="291" t="s">
        <v>1369</v>
      </c>
      <c r="D50" s="291" t="s">
        <v>1375</v>
      </c>
      <c r="E50" s="291" t="s">
        <v>1376</v>
      </c>
      <c r="F50" s="292" t="s">
        <v>1377</v>
      </c>
    </row>
    <row r="51" spans="1:6" ht="30">
      <c r="A51" s="293" t="s">
        <v>517</v>
      </c>
      <c r="B51" s="294">
        <v>400</v>
      </c>
      <c r="C51" s="294">
        <v>0</v>
      </c>
      <c r="D51" s="295" t="s">
        <v>1405</v>
      </c>
      <c r="E51" s="295" t="s">
        <v>518</v>
      </c>
      <c r="F51" s="296" t="s">
        <v>519</v>
      </c>
    </row>
    <row r="52" spans="1:6" ht="30">
      <c r="A52" s="293" t="s">
        <v>520</v>
      </c>
      <c r="B52" s="294">
        <v>250</v>
      </c>
      <c r="C52" s="294">
        <v>0</v>
      </c>
      <c r="D52" s="295" t="s">
        <v>1405</v>
      </c>
      <c r="E52" s="295" t="s">
        <v>521</v>
      </c>
      <c r="F52" s="296" t="s">
        <v>522</v>
      </c>
    </row>
    <row r="53" spans="1:6" ht="30">
      <c r="A53" s="293" t="s">
        <v>523</v>
      </c>
      <c r="B53" s="294">
        <v>756</v>
      </c>
      <c r="C53" s="294">
        <v>0</v>
      </c>
      <c r="D53" s="295" t="s">
        <v>1405</v>
      </c>
      <c r="E53" s="295" t="s">
        <v>521</v>
      </c>
      <c r="F53" s="296" t="s">
        <v>522</v>
      </c>
    </row>
    <row r="54" spans="1:6" ht="30">
      <c r="A54" s="293" t="s">
        <v>524</v>
      </c>
      <c r="B54" s="294">
        <v>6000</v>
      </c>
      <c r="C54" s="294">
        <v>0</v>
      </c>
      <c r="D54" s="295" t="s">
        <v>1405</v>
      </c>
      <c r="E54" s="295" t="s">
        <v>521</v>
      </c>
      <c r="F54" s="296" t="s">
        <v>522</v>
      </c>
    </row>
    <row r="55" spans="1:6" ht="30">
      <c r="A55" s="293" t="s">
        <v>525</v>
      </c>
      <c r="B55" s="294">
        <v>300</v>
      </c>
      <c r="C55" s="294">
        <v>0</v>
      </c>
      <c r="D55" s="295" t="s">
        <v>1405</v>
      </c>
      <c r="E55" s="295" t="s">
        <v>521</v>
      </c>
      <c r="F55" s="296" t="s">
        <v>522</v>
      </c>
    </row>
    <row r="56" spans="1:6" ht="30">
      <c r="A56" s="293" t="s">
        <v>526</v>
      </c>
      <c r="B56" s="294">
        <v>208</v>
      </c>
      <c r="C56" s="294">
        <v>0</v>
      </c>
      <c r="D56" s="295" t="s">
        <v>1405</v>
      </c>
      <c r="E56" s="295" t="s">
        <v>521</v>
      </c>
      <c r="F56" s="296" t="s">
        <v>522</v>
      </c>
    </row>
    <row r="57" spans="1:6" ht="30">
      <c r="A57" s="293" t="s">
        <v>527</v>
      </c>
      <c r="B57" s="294">
        <v>800</v>
      </c>
      <c r="C57" s="294">
        <v>0</v>
      </c>
      <c r="D57" s="295" t="s">
        <v>1405</v>
      </c>
      <c r="E57" s="295" t="s">
        <v>528</v>
      </c>
      <c r="F57" s="296" t="s">
        <v>527</v>
      </c>
    </row>
    <row r="58" spans="1:6" ht="15">
      <c r="A58" s="293" t="s">
        <v>529</v>
      </c>
      <c r="B58" s="294">
        <v>3000</v>
      </c>
      <c r="C58" s="294">
        <v>0</v>
      </c>
      <c r="D58" s="295" t="s">
        <v>1383</v>
      </c>
      <c r="E58" s="295" t="s">
        <v>530</v>
      </c>
      <c r="F58" s="296" t="s">
        <v>531</v>
      </c>
    </row>
    <row r="59" spans="1:6" ht="30">
      <c r="A59" s="293" t="s">
        <v>532</v>
      </c>
      <c r="B59" s="294">
        <v>100</v>
      </c>
      <c r="C59" s="294">
        <v>0</v>
      </c>
      <c r="D59" s="295" t="s">
        <v>1405</v>
      </c>
      <c r="E59" s="295" t="s">
        <v>533</v>
      </c>
      <c r="F59" s="296" t="s">
        <v>532</v>
      </c>
    </row>
    <row r="60" spans="1:6" ht="15">
      <c r="A60" s="297" t="s">
        <v>534</v>
      </c>
      <c r="B60" s="298">
        <v>1700</v>
      </c>
      <c r="C60" s="298">
        <v>0</v>
      </c>
      <c r="D60" s="299" t="s">
        <v>1405</v>
      </c>
      <c r="E60" s="299" t="s">
        <v>535</v>
      </c>
      <c r="F60" s="300" t="s">
        <v>536</v>
      </c>
    </row>
    <row r="61" spans="1:6" ht="15">
      <c r="A61" s="301" t="s">
        <v>476</v>
      </c>
      <c r="B61" s="302">
        <v>13514</v>
      </c>
      <c r="C61" s="302">
        <v>0</v>
      </c>
      <c r="D61" s="303"/>
      <c r="E61" s="303"/>
      <c r="F61" s="304"/>
    </row>
    <row r="64" spans="1:6" ht="21">
      <c r="A64" s="369" t="s">
        <v>1372</v>
      </c>
      <c r="B64" s="370"/>
      <c r="C64" s="370"/>
      <c r="D64" s="370"/>
      <c r="E64" s="370"/>
      <c r="F64" s="371"/>
    </row>
    <row r="65" spans="1:6" ht="15">
      <c r="A65" s="305" t="s">
        <v>1374</v>
      </c>
      <c r="B65" s="306" t="s">
        <v>1368</v>
      </c>
      <c r="C65" s="306" t="s">
        <v>1369</v>
      </c>
      <c r="D65" s="306" t="s">
        <v>1375</v>
      </c>
      <c r="E65" s="306" t="s">
        <v>1376</v>
      </c>
      <c r="F65" s="307" t="s">
        <v>1377</v>
      </c>
    </row>
    <row r="66" spans="1:6" ht="30">
      <c r="A66" s="308" t="s">
        <v>537</v>
      </c>
      <c r="B66" s="309">
        <v>344</v>
      </c>
      <c r="C66" s="309">
        <v>0</v>
      </c>
      <c r="D66" s="310" t="s">
        <v>538</v>
      </c>
      <c r="E66" s="310" t="s">
        <v>539</v>
      </c>
      <c r="F66" s="311" t="s">
        <v>537</v>
      </c>
    </row>
    <row r="67" spans="1:6" ht="15">
      <c r="A67" s="308" t="s">
        <v>540</v>
      </c>
      <c r="B67" s="309">
        <v>2500</v>
      </c>
      <c r="C67" s="309">
        <v>0</v>
      </c>
      <c r="D67" s="310" t="s">
        <v>538</v>
      </c>
      <c r="E67" s="310" t="s">
        <v>541</v>
      </c>
      <c r="F67" s="311" t="s">
        <v>542</v>
      </c>
    </row>
    <row r="68" spans="1:6" ht="15">
      <c r="A68" s="308" t="s">
        <v>543</v>
      </c>
      <c r="B68" s="309">
        <v>2500</v>
      </c>
      <c r="C68" s="309">
        <v>0</v>
      </c>
      <c r="D68" s="310" t="s">
        <v>538</v>
      </c>
      <c r="E68" s="310" t="s">
        <v>541</v>
      </c>
      <c r="F68" s="311" t="s">
        <v>542</v>
      </c>
    </row>
    <row r="69" spans="1:6" ht="15">
      <c r="A69" s="308" t="s">
        <v>544</v>
      </c>
      <c r="B69" s="309">
        <v>3000</v>
      </c>
      <c r="C69" s="309">
        <v>0</v>
      </c>
      <c r="D69" s="310" t="s">
        <v>538</v>
      </c>
      <c r="E69" s="310" t="s">
        <v>545</v>
      </c>
      <c r="F69" s="311" t="s">
        <v>546</v>
      </c>
    </row>
    <row r="70" spans="1:6" ht="30">
      <c r="A70" s="308" t="s">
        <v>547</v>
      </c>
      <c r="B70" s="309">
        <v>3846</v>
      </c>
      <c r="C70" s="309">
        <v>0</v>
      </c>
      <c r="D70" s="310" t="s">
        <v>538</v>
      </c>
      <c r="E70" s="310" t="s">
        <v>548</v>
      </c>
      <c r="F70" s="311" t="s">
        <v>549</v>
      </c>
    </row>
    <row r="71" spans="1:6" ht="15">
      <c r="A71" s="308" t="s">
        <v>550</v>
      </c>
      <c r="B71" s="309">
        <v>1000</v>
      </c>
      <c r="C71" s="309">
        <v>0</v>
      </c>
      <c r="D71" s="310" t="s">
        <v>538</v>
      </c>
      <c r="E71" s="310" t="s">
        <v>551</v>
      </c>
      <c r="F71" s="311" t="s">
        <v>552</v>
      </c>
    </row>
    <row r="72" spans="1:6" ht="15">
      <c r="A72" s="308" t="s">
        <v>553</v>
      </c>
      <c r="B72" s="309">
        <v>4000</v>
      </c>
      <c r="C72" s="309">
        <v>0</v>
      </c>
      <c r="D72" s="310" t="s">
        <v>538</v>
      </c>
      <c r="E72" s="310" t="s">
        <v>551</v>
      </c>
      <c r="F72" s="311" t="s">
        <v>552</v>
      </c>
    </row>
    <row r="73" spans="1:6" ht="45">
      <c r="A73" s="308" t="s">
        <v>554</v>
      </c>
      <c r="B73" s="309">
        <v>4183</v>
      </c>
      <c r="C73" s="309">
        <v>0</v>
      </c>
      <c r="D73" s="310" t="s">
        <v>538</v>
      </c>
      <c r="E73" s="310" t="s">
        <v>555</v>
      </c>
      <c r="F73" s="311" t="s">
        <v>386</v>
      </c>
    </row>
    <row r="74" spans="1:6" ht="30">
      <c r="A74" s="308" t="s">
        <v>387</v>
      </c>
      <c r="B74" s="309">
        <v>200</v>
      </c>
      <c r="C74" s="309">
        <v>0</v>
      </c>
      <c r="D74" s="310" t="s">
        <v>538</v>
      </c>
      <c r="E74" s="310" t="s">
        <v>388</v>
      </c>
      <c r="F74" s="311" t="s">
        <v>389</v>
      </c>
    </row>
    <row r="75" spans="1:6" ht="30">
      <c r="A75" s="308" t="s">
        <v>390</v>
      </c>
      <c r="B75" s="309">
        <v>29297.7</v>
      </c>
      <c r="C75" s="309">
        <v>0</v>
      </c>
      <c r="D75" s="310" t="s">
        <v>538</v>
      </c>
      <c r="E75" s="310" t="s">
        <v>391</v>
      </c>
      <c r="F75" s="311" t="s">
        <v>392</v>
      </c>
    </row>
    <row r="76" spans="1:6" ht="15">
      <c r="A76" s="312" t="s">
        <v>476</v>
      </c>
      <c r="B76" s="313">
        <v>50870.7</v>
      </c>
      <c r="C76" s="313">
        <v>0</v>
      </c>
      <c r="D76" s="314"/>
      <c r="E76" s="314"/>
      <c r="F76" s="315"/>
    </row>
    <row r="79" spans="1:6" ht="21">
      <c r="A79" s="372" t="s">
        <v>393</v>
      </c>
      <c r="B79" s="373"/>
      <c r="C79" s="373"/>
      <c r="D79" s="373"/>
      <c r="E79" s="373"/>
      <c r="F79" s="374"/>
    </row>
    <row r="80" spans="1:6" ht="15">
      <c r="A80" s="316" t="s">
        <v>1401</v>
      </c>
      <c r="B80" s="317">
        <v>58288.38</v>
      </c>
      <c r="C80" s="318"/>
      <c r="D80" s="318"/>
      <c r="E80" s="318"/>
      <c r="F80" s="319"/>
    </row>
  </sheetData>
  <mergeCells count="7">
    <mergeCell ref="A64:F64"/>
    <mergeCell ref="A79:F79"/>
    <mergeCell ref="A1:F1"/>
    <mergeCell ref="A15:F15"/>
    <mergeCell ref="A49:F49"/>
    <mergeCell ref="A33:F33"/>
    <mergeCell ref="A27:F27"/>
  </mergeCells>
  <phoneticPr fontId="0" type="noConversion"/>
  <pageMargins left="0.7" right="0.7" top="0.75" bottom="0.75" header="0.3" footer="0.3"/>
  <pageSetup paperSize="9" scale="60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C127"/>
  <sheetViews>
    <sheetView topLeftCell="A37" zoomScaleNormal="100" workbookViewId="0">
      <selection activeCell="E111" sqref="E111"/>
    </sheetView>
  </sheetViews>
  <sheetFormatPr baseColWidth="10" defaultColWidth="11.42578125" defaultRowHeight="13.5"/>
  <cols>
    <col min="1" max="1" width="9.42578125" style="17" customWidth="1"/>
    <col min="2" max="2" width="48.85546875" style="3" customWidth="1"/>
    <col min="3" max="3" width="18.28515625" style="17" customWidth="1"/>
    <col min="4" max="16384" width="11.42578125" style="3"/>
  </cols>
  <sheetData>
    <row r="1" spans="1:3">
      <c r="A1" s="2" t="s">
        <v>1577</v>
      </c>
    </row>
    <row r="2" spans="1:3">
      <c r="A2" s="2" t="s">
        <v>1578</v>
      </c>
    </row>
    <row r="4" spans="1:3">
      <c r="A4" s="17" t="s">
        <v>1596</v>
      </c>
      <c r="B4" s="3" t="s">
        <v>871</v>
      </c>
      <c r="C4" s="17" t="s">
        <v>872</v>
      </c>
    </row>
    <row r="5" spans="1:3">
      <c r="A5" s="17" t="s">
        <v>1576</v>
      </c>
    </row>
    <row r="6" spans="1:3">
      <c r="A6" s="35" t="s">
        <v>873</v>
      </c>
      <c r="B6" s="36" t="s">
        <v>848</v>
      </c>
      <c r="C6" s="46" t="s">
        <v>874</v>
      </c>
    </row>
    <row r="7" spans="1:3">
      <c r="A7" s="35" t="s">
        <v>875</v>
      </c>
      <c r="B7" s="36" t="s">
        <v>103</v>
      </c>
      <c r="C7" s="46" t="s">
        <v>876</v>
      </c>
    </row>
    <row r="8" spans="1:3">
      <c r="A8" s="35" t="s">
        <v>877</v>
      </c>
      <c r="B8" s="36" t="s">
        <v>104</v>
      </c>
      <c r="C8" s="46" t="s">
        <v>878</v>
      </c>
    </row>
    <row r="9" spans="1:3">
      <c r="A9" s="35" t="s">
        <v>879</v>
      </c>
      <c r="B9" s="36" t="s">
        <v>609</v>
      </c>
      <c r="C9" s="46" t="s">
        <v>878</v>
      </c>
    </row>
    <row r="10" spans="1:3">
      <c r="A10" s="35" t="s">
        <v>880</v>
      </c>
      <c r="B10" s="36" t="s">
        <v>610</v>
      </c>
      <c r="C10" s="46" t="s">
        <v>881</v>
      </c>
    </row>
    <row r="11" spans="1:3">
      <c r="A11" s="35" t="s">
        <v>882</v>
      </c>
      <c r="B11" s="36" t="s">
        <v>611</v>
      </c>
      <c r="C11" s="46" t="s">
        <v>881</v>
      </c>
    </row>
    <row r="12" spans="1:3">
      <c r="A12" s="35" t="s">
        <v>883</v>
      </c>
      <c r="B12" s="36" t="s">
        <v>1010</v>
      </c>
      <c r="C12" s="46" t="s">
        <v>884</v>
      </c>
    </row>
    <row r="13" spans="1:3">
      <c r="A13" s="35" t="s">
        <v>885</v>
      </c>
      <c r="B13" s="36" t="s">
        <v>150</v>
      </c>
      <c r="C13" s="46" t="s">
        <v>886</v>
      </c>
    </row>
    <row r="14" spans="1:3">
      <c r="A14" s="35" t="s">
        <v>887</v>
      </c>
      <c r="B14" s="36" t="s">
        <v>921</v>
      </c>
      <c r="C14" s="46" t="s">
        <v>888</v>
      </c>
    </row>
    <row r="15" spans="1:3">
      <c r="A15" s="35" t="s">
        <v>889</v>
      </c>
      <c r="B15" s="36" t="s">
        <v>922</v>
      </c>
      <c r="C15" s="46" t="s">
        <v>890</v>
      </c>
    </row>
    <row r="16" spans="1:3">
      <c r="A16" s="35" t="s">
        <v>891</v>
      </c>
      <c r="B16" s="36" t="s">
        <v>21</v>
      </c>
      <c r="C16" s="46" t="s">
        <v>890</v>
      </c>
    </row>
    <row r="17" spans="1:3">
      <c r="A17" s="35" t="s">
        <v>892</v>
      </c>
      <c r="B17" s="36" t="s">
        <v>22</v>
      </c>
      <c r="C17" s="46" t="s">
        <v>890</v>
      </c>
    </row>
    <row r="18" spans="1:3">
      <c r="A18" s="35" t="s">
        <v>431</v>
      </c>
      <c r="B18" s="36" t="s">
        <v>23</v>
      </c>
      <c r="C18" s="46" t="s">
        <v>432</v>
      </c>
    </row>
    <row r="19" spans="1:3">
      <c r="A19" s="35" t="s">
        <v>433</v>
      </c>
      <c r="B19" s="36" t="s">
        <v>24</v>
      </c>
      <c r="C19" s="46" t="s">
        <v>434</v>
      </c>
    </row>
    <row r="20" spans="1:3">
      <c r="A20" s="35" t="s">
        <v>435</v>
      </c>
      <c r="B20" s="36" t="s">
        <v>25</v>
      </c>
      <c r="C20" s="46" t="s">
        <v>436</v>
      </c>
    </row>
    <row r="21" spans="1:3">
      <c r="A21" s="35" t="s">
        <v>437</v>
      </c>
      <c r="B21" s="36" t="s">
        <v>26</v>
      </c>
      <c r="C21" s="46" t="s">
        <v>438</v>
      </c>
    </row>
    <row r="22" spans="1:3">
      <c r="A22" s="35" t="s">
        <v>439</v>
      </c>
      <c r="B22" s="36" t="s">
        <v>1512</v>
      </c>
      <c r="C22" s="46" t="s">
        <v>438</v>
      </c>
    </row>
    <row r="23" spans="1:3">
      <c r="A23" s="35" t="s">
        <v>440</v>
      </c>
      <c r="B23" s="36" t="s">
        <v>1513</v>
      </c>
      <c r="C23" s="46" t="s">
        <v>441</v>
      </c>
    </row>
    <row r="24" spans="1:3">
      <c r="A24" s="35" t="s">
        <v>442</v>
      </c>
      <c r="B24" s="36" t="s">
        <v>1514</v>
      </c>
      <c r="C24" s="46" t="s">
        <v>443</v>
      </c>
    </row>
    <row r="25" spans="1:3">
      <c r="A25" s="35" t="s">
        <v>444</v>
      </c>
      <c r="B25" s="36" t="s">
        <v>1515</v>
      </c>
      <c r="C25" s="46" t="s">
        <v>445</v>
      </c>
    </row>
    <row r="26" spans="1:3">
      <c r="A26" s="35" t="s">
        <v>446</v>
      </c>
      <c r="B26" s="36" t="s">
        <v>1516</v>
      </c>
      <c r="C26" s="46" t="s">
        <v>1304</v>
      </c>
    </row>
    <row r="27" spans="1:3">
      <c r="A27" s="35" t="s">
        <v>1305</v>
      </c>
      <c r="B27" s="36" t="s">
        <v>1517</v>
      </c>
      <c r="C27" s="46" t="s">
        <v>832</v>
      </c>
    </row>
    <row r="28" spans="1:3">
      <c r="A28" s="35" t="s">
        <v>1323</v>
      </c>
      <c r="B28" s="36" t="s">
        <v>1634</v>
      </c>
      <c r="C28" s="46" t="s">
        <v>443</v>
      </c>
    </row>
    <row r="29" spans="1:3">
      <c r="A29" s="35" t="s">
        <v>1324</v>
      </c>
      <c r="B29" s="36" t="s">
        <v>1635</v>
      </c>
      <c r="C29" s="46" t="s">
        <v>1325</v>
      </c>
    </row>
    <row r="30" spans="1:3">
      <c r="A30" s="35" t="s">
        <v>1326</v>
      </c>
      <c r="B30" s="36" t="s">
        <v>1636</v>
      </c>
      <c r="C30" s="46" t="s">
        <v>1325</v>
      </c>
    </row>
    <row r="32" spans="1:3">
      <c r="A32" s="3" t="s">
        <v>759</v>
      </c>
      <c r="B32" s="3" t="s">
        <v>760</v>
      </c>
      <c r="C32" s="3" t="s">
        <v>872</v>
      </c>
    </row>
    <row r="33" spans="1:3">
      <c r="A33" s="3" t="s">
        <v>1576</v>
      </c>
      <c r="C33" s="3"/>
    </row>
    <row r="34" spans="1:3">
      <c r="A34" s="36" t="s">
        <v>761</v>
      </c>
      <c r="B34" s="36" t="s">
        <v>1637</v>
      </c>
      <c r="C34" s="36" t="s">
        <v>762</v>
      </c>
    </row>
    <row r="35" spans="1:3">
      <c r="A35" s="36" t="s">
        <v>763</v>
      </c>
      <c r="B35" s="36" t="s">
        <v>1637</v>
      </c>
      <c r="C35" s="36" t="s">
        <v>762</v>
      </c>
    </row>
    <row r="36" spans="1:3">
      <c r="A36" s="36" t="s">
        <v>874</v>
      </c>
      <c r="B36" s="36" t="s">
        <v>1638</v>
      </c>
      <c r="C36" s="36" t="s">
        <v>764</v>
      </c>
    </row>
    <row r="37" spans="1:3">
      <c r="A37" s="36" t="s">
        <v>765</v>
      </c>
      <c r="B37" s="36" t="s">
        <v>1638</v>
      </c>
      <c r="C37" s="36" t="s">
        <v>764</v>
      </c>
    </row>
    <row r="38" spans="1:3">
      <c r="A38" s="36" t="s">
        <v>766</v>
      </c>
      <c r="B38" s="36" t="s">
        <v>1639</v>
      </c>
      <c r="C38" s="36" t="s">
        <v>767</v>
      </c>
    </row>
    <row r="39" spans="1:3">
      <c r="A39" s="36" t="s">
        <v>711</v>
      </c>
      <c r="B39" s="36" t="s">
        <v>1640</v>
      </c>
      <c r="C39" s="36" t="s">
        <v>712</v>
      </c>
    </row>
    <row r="40" spans="1:3">
      <c r="A40" s="36" t="s">
        <v>713</v>
      </c>
      <c r="B40" s="36" t="s">
        <v>1641</v>
      </c>
      <c r="C40" s="36" t="s">
        <v>714</v>
      </c>
    </row>
    <row r="41" spans="1:3">
      <c r="A41" s="36" t="s">
        <v>715</v>
      </c>
      <c r="B41" s="36" t="s">
        <v>1642</v>
      </c>
      <c r="C41" s="36" t="s">
        <v>716</v>
      </c>
    </row>
    <row r="42" spans="1:3">
      <c r="A42" s="36" t="s">
        <v>717</v>
      </c>
      <c r="B42" s="36" t="s">
        <v>1643</v>
      </c>
      <c r="C42" s="36" t="s">
        <v>718</v>
      </c>
    </row>
    <row r="43" spans="1:3">
      <c r="A43" s="36" t="s">
        <v>719</v>
      </c>
      <c r="B43" s="36" t="s">
        <v>1644</v>
      </c>
      <c r="C43" s="36" t="s">
        <v>720</v>
      </c>
    </row>
    <row r="44" spans="1:3">
      <c r="A44" s="36" t="s">
        <v>721</v>
      </c>
      <c r="B44" s="36" t="s">
        <v>1644</v>
      </c>
      <c r="C44" s="36" t="s">
        <v>720</v>
      </c>
    </row>
    <row r="45" spans="1:3">
      <c r="A45" s="36" t="s">
        <v>722</v>
      </c>
      <c r="B45" s="36" t="s">
        <v>148</v>
      </c>
      <c r="C45" s="36" t="s">
        <v>1576</v>
      </c>
    </row>
    <row r="46" spans="1:3">
      <c r="A46" s="36" t="s">
        <v>149</v>
      </c>
      <c r="B46" s="36" t="s">
        <v>1645</v>
      </c>
      <c r="C46" s="36" t="s">
        <v>1220</v>
      </c>
    </row>
    <row r="47" spans="1:3">
      <c r="A47" s="36" t="s">
        <v>1221</v>
      </c>
      <c r="B47" s="36" t="s">
        <v>1646</v>
      </c>
      <c r="C47" s="36" t="s">
        <v>1222</v>
      </c>
    </row>
    <row r="48" spans="1:3">
      <c r="A48" s="36" t="s">
        <v>714</v>
      </c>
      <c r="B48" s="36" t="s">
        <v>1219</v>
      </c>
      <c r="C48" s="36" t="s">
        <v>1223</v>
      </c>
    </row>
    <row r="49" spans="1:3">
      <c r="A49" s="36" t="s">
        <v>1224</v>
      </c>
      <c r="B49" s="36" t="s">
        <v>821</v>
      </c>
      <c r="C49" s="36" t="s">
        <v>1225</v>
      </c>
    </row>
    <row r="50" spans="1:3">
      <c r="A50" s="36" t="s">
        <v>1226</v>
      </c>
      <c r="B50" s="36" t="s">
        <v>822</v>
      </c>
      <c r="C50" s="36" t="s">
        <v>1556</v>
      </c>
    </row>
    <row r="51" spans="1:3">
      <c r="A51" s="36" t="s">
        <v>1557</v>
      </c>
      <c r="B51" s="36" t="s">
        <v>823</v>
      </c>
      <c r="C51" s="36" t="s">
        <v>1149</v>
      </c>
    </row>
    <row r="52" spans="1:3">
      <c r="A52" s="36" t="s">
        <v>720</v>
      </c>
      <c r="B52" s="36" t="s">
        <v>824</v>
      </c>
      <c r="C52" s="36" t="s">
        <v>1149</v>
      </c>
    </row>
    <row r="53" spans="1:3">
      <c r="A53" s="36" t="s">
        <v>716</v>
      </c>
      <c r="B53" s="36" t="s">
        <v>825</v>
      </c>
      <c r="C53" s="36" t="s">
        <v>1557</v>
      </c>
    </row>
    <row r="54" spans="1:3">
      <c r="A54" s="36" t="s">
        <v>1150</v>
      </c>
      <c r="B54" s="36" t="s">
        <v>826</v>
      </c>
      <c r="C54" s="36" t="s">
        <v>1149</v>
      </c>
    </row>
    <row r="55" spans="1:3">
      <c r="A55" s="36" t="s">
        <v>1151</v>
      </c>
      <c r="B55" s="36" t="s">
        <v>965</v>
      </c>
      <c r="C55" s="36" t="s">
        <v>1152</v>
      </c>
    </row>
    <row r="56" spans="1:3">
      <c r="A56" s="36" t="s">
        <v>1153</v>
      </c>
      <c r="B56" s="36" t="s">
        <v>966</v>
      </c>
      <c r="C56" s="36" t="s">
        <v>1580</v>
      </c>
    </row>
    <row r="57" spans="1:3">
      <c r="A57" s="36" t="s">
        <v>1581</v>
      </c>
      <c r="B57" s="36" t="s">
        <v>967</v>
      </c>
      <c r="C57" s="36" t="s">
        <v>1580</v>
      </c>
    </row>
    <row r="58" spans="1:3">
      <c r="A58" s="36" t="s">
        <v>1582</v>
      </c>
      <c r="B58" s="36" t="s">
        <v>968</v>
      </c>
      <c r="C58" s="36" t="s">
        <v>1580</v>
      </c>
    </row>
    <row r="59" spans="1:3">
      <c r="A59" s="36" t="s">
        <v>1583</v>
      </c>
      <c r="B59" s="36" t="s">
        <v>969</v>
      </c>
      <c r="C59" s="36" t="s">
        <v>1580</v>
      </c>
    </row>
    <row r="60" spans="1:3">
      <c r="A60" s="36" t="s">
        <v>1584</v>
      </c>
      <c r="B60" s="36" t="s">
        <v>673</v>
      </c>
      <c r="C60" s="36" t="s">
        <v>1580</v>
      </c>
    </row>
    <row r="61" spans="1:3">
      <c r="A61" s="36" t="s">
        <v>1585</v>
      </c>
      <c r="B61" s="36" t="s">
        <v>674</v>
      </c>
      <c r="C61" s="36" t="s">
        <v>860</v>
      </c>
    </row>
    <row r="62" spans="1:3">
      <c r="A62" s="36" t="s">
        <v>861</v>
      </c>
      <c r="B62" s="36" t="s">
        <v>675</v>
      </c>
      <c r="C62" s="36" t="s">
        <v>862</v>
      </c>
    </row>
    <row r="63" spans="1:3">
      <c r="A63" s="36" t="s">
        <v>863</v>
      </c>
      <c r="B63" s="36" t="s">
        <v>676</v>
      </c>
      <c r="C63" s="36" t="s">
        <v>1580</v>
      </c>
    </row>
    <row r="64" spans="1:3">
      <c r="A64" s="36" t="s">
        <v>864</v>
      </c>
      <c r="B64" s="36" t="s">
        <v>2</v>
      </c>
      <c r="C64" s="36" t="s">
        <v>862</v>
      </c>
    </row>
    <row r="65" spans="1:3">
      <c r="A65" s="36" t="s">
        <v>865</v>
      </c>
      <c r="B65" s="36" t="s">
        <v>3</v>
      </c>
      <c r="C65" s="36" t="s">
        <v>862</v>
      </c>
    </row>
    <row r="66" spans="1:3">
      <c r="A66" s="36" t="s">
        <v>866</v>
      </c>
      <c r="B66" s="36" t="s">
        <v>4</v>
      </c>
      <c r="C66" s="36" t="s">
        <v>862</v>
      </c>
    </row>
    <row r="67" spans="1:3">
      <c r="A67" s="36" t="s">
        <v>867</v>
      </c>
      <c r="B67" s="36" t="s">
        <v>5</v>
      </c>
      <c r="C67" s="36" t="s">
        <v>862</v>
      </c>
    </row>
    <row r="68" spans="1:3">
      <c r="A68" s="36" t="s">
        <v>868</v>
      </c>
      <c r="B68" s="36" t="s">
        <v>869</v>
      </c>
      <c r="C68" s="36" t="s">
        <v>1576</v>
      </c>
    </row>
    <row r="69" spans="1:3">
      <c r="A69" s="36" t="s">
        <v>1220</v>
      </c>
      <c r="B69" s="36" t="s">
        <v>6</v>
      </c>
      <c r="C69" s="36" t="s">
        <v>899</v>
      </c>
    </row>
    <row r="70" spans="1:3">
      <c r="A70" s="36" t="s">
        <v>900</v>
      </c>
      <c r="B70" s="36" t="s">
        <v>7</v>
      </c>
      <c r="C70" s="36" t="s">
        <v>901</v>
      </c>
    </row>
    <row r="71" spans="1:3">
      <c r="A71" s="36" t="s">
        <v>1222</v>
      </c>
      <c r="B71" s="36" t="s">
        <v>8</v>
      </c>
      <c r="C71" s="36" t="s">
        <v>902</v>
      </c>
    </row>
    <row r="72" spans="1:3">
      <c r="A72" s="36" t="s">
        <v>903</v>
      </c>
      <c r="B72" s="36" t="s">
        <v>1139</v>
      </c>
      <c r="C72" s="36" t="s">
        <v>904</v>
      </c>
    </row>
    <row r="73" spans="1:3">
      <c r="A73" s="36" t="s">
        <v>905</v>
      </c>
      <c r="B73" s="36" t="s">
        <v>1140</v>
      </c>
      <c r="C73" s="36" t="s">
        <v>902</v>
      </c>
    </row>
    <row r="74" spans="1:3">
      <c r="A74" s="36" t="s">
        <v>906</v>
      </c>
      <c r="B74" s="36" t="s">
        <v>1141</v>
      </c>
      <c r="C74" s="36" t="s">
        <v>743</v>
      </c>
    </row>
    <row r="75" spans="1:3">
      <c r="A75" s="36" t="s">
        <v>744</v>
      </c>
      <c r="B75" s="36" t="s">
        <v>1142</v>
      </c>
      <c r="C75" s="36" t="s">
        <v>745</v>
      </c>
    </row>
    <row r="76" spans="1:3">
      <c r="A76" s="36" t="s">
        <v>746</v>
      </c>
      <c r="B76" s="36" t="s">
        <v>1143</v>
      </c>
      <c r="C76" s="36" t="s">
        <v>747</v>
      </c>
    </row>
    <row r="77" spans="1:3">
      <c r="A77" s="36" t="s">
        <v>1149</v>
      </c>
      <c r="B77" s="36" t="s">
        <v>1144</v>
      </c>
      <c r="C77" s="36" t="s">
        <v>65</v>
      </c>
    </row>
    <row r="78" spans="1:3">
      <c r="A78" s="36" t="s">
        <v>66</v>
      </c>
      <c r="B78" s="36" t="s">
        <v>1145</v>
      </c>
      <c r="C78" s="36" t="s">
        <v>67</v>
      </c>
    </row>
    <row r="79" spans="1:3">
      <c r="A79" s="36" t="s">
        <v>68</v>
      </c>
      <c r="B79" s="36" t="s">
        <v>1146</v>
      </c>
      <c r="C79" s="36" t="s">
        <v>69</v>
      </c>
    </row>
    <row r="80" spans="1:3">
      <c r="A80" s="36" t="s">
        <v>884</v>
      </c>
      <c r="B80" s="36" t="s">
        <v>244</v>
      </c>
      <c r="C80" s="36" t="s">
        <v>70</v>
      </c>
    </row>
    <row r="81" spans="1:3">
      <c r="A81" s="36" t="s">
        <v>71</v>
      </c>
      <c r="B81" s="36" t="s">
        <v>245</v>
      </c>
      <c r="C81" s="36" t="s">
        <v>72</v>
      </c>
    </row>
    <row r="82" spans="1:3">
      <c r="A82" s="36" t="s">
        <v>890</v>
      </c>
      <c r="B82" s="36" t="s">
        <v>119</v>
      </c>
      <c r="C82" s="36" t="s">
        <v>73</v>
      </c>
    </row>
    <row r="83" spans="1:3">
      <c r="A83" s="36" t="s">
        <v>888</v>
      </c>
      <c r="B83" s="36" t="s">
        <v>120</v>
      </c>
      <c r="C83" s="36" t="s">
        <v>74</v>
      </c>
    </row>
    <row r="84" spans="1:3">
      <c r="A84" s="36" t="s">
        <v>75</v>
      </c>
      <c r="B84" s="36" t="s">
        <v>121</v>
      </c>
      <c r="C84" s="36" t="s">
        <v>612</v>
      </c>
    </row>
    <row r="85" spans="1:3">
      <c r="A85" s="36" t="s">
        <v>613</v>
      </c>
      <c r="B85" s="36" t="s">
        <v>415</v>
      </c>
      <c r="C85" s="36" t="s">
        <v>70</v>
      </c>
    </row>
    <row r="86" spans="1:3">
      <c r="A86" s="36" t="s">
        <v>614</v>
      </c>
      <c r="B86" s="36" t="s">
        <v>416</v>
      </c>
      <c r="C86" s="36" t="s">
        <v>615</v>
      </c>
    </row>
    <row r="87" spans="1:3">
      <c r="A87" s="36" t="s">
        <v>616</v>
      </c>
      <c r="B87" s="36" t="s">
        <v>417</v>
      </c>
      <c r="C87" s="36" t="s">
        <v>617</v>
      </c>
    </row>
    <row r="88" spans="1:3">
      <c r="A88" s="36" t="s">
        <v>436</v>
      </c>
      <c r="B88" s="36" t="s">
        <v>418</v>
      </c>
      <c r="C88" s="36" t="s">
        <v>617</v>
      </c>
    </row>
    <row r="89" spans="1:3">
      <c r="A89" s="36" t="s">
        <v>438</v>
      </c>
      <c r="B89" s="36" t="s">
        <v>419</v>
      </c>
      <c r="C89" s="36" t="s">
        <v>617</v>
      </c>
    </row>
    <row r="90" spans="1:3">
      <c r="A90" s="36" t="s">
        <v>1152</v>
      </c>
      <c r="B90" s="36" t="s">
        <v>420</v>
      </c>
      <c r="C90" s="36" t="s">
        <v>615</v>
      </c>
    </row>
    <row r="91" spans="1:3">
      <c r="A91" s="36" t="s">
        <v>618</v>
      </c>
      <c r="B91" s="36" t="s">
        <v>421</v>
      </c>
      <c r="C91" s="36" t="s">
        <v>619</v>
      </c>
    </row>
    <row r="92" spans="1:3">
      <c r="A92" s="36" t="s">
        <v>862</v>
      </c>
      <c r="B92" s="36" t="s">
        <v>1028</v>
      </c>
      <c r="C92" s="36" t="s">
        <v>620</v>
      </c>
    </row>
    <row r="93" spans="1:3">
      <c r="A93" s="36" t="s">
        <v>860</v>
      </c>
      <c r="B93" s="36" t="s">
        <v>1029</v>
      </c>
      <c r="C93" s="36" t="s">
        <v>432</v>
      </c>
    </row>
    <row r="94" spans="1:3">
      <c r="A94" s="36" t="s">
        <v>1464</v>
      </c>
      <c r="B94" s="36" t="s">
        <v>1030</v>
      </c>
      <c r="C94" s="36" t="s">
        <v>432</v>
      </c>
    </row>
    <row r="95" spans="1:3">
      <c r="A95" s="36" t="s">
        <v>1465</v>
      </c>
      <c r="B95" s="36" t="s">
        <v>1031</v>
      </c>
      <c r="C95" s="36" t="s">
        <v>617</v>
      </c>
    </row>
    <row r="97" spans="1:3">
      <c r="A97" s="3" t="s">
        <v>1466</v>
      </c>
      <c r="B97" s="3" t="s">
        <v>248</v>
      </c>
      <c r="C97" s="3" t="s">
        <v>872</v>
      </c>
    </row>
    <row r="98" spans="1:3">
      <c r="A98" s="36" t="s">
        <v>1467</v>
      </c>
      <c r="B98" s="36"/>
      <c r="C98" s="36"/>
    </row>
    <row r="99" spans="1:3">
      <c r="A99" s="36" t="s">
        <v>1468</v>
      </c>
      <c r="B99" s="36" t="s">
        <v>249</v>
      </c>
      <c r="C99" s="36" t="s">
        <v>1469</v>
      </c>
    </row>
    <row r="100" spans="1:3">
      <c r="A100" s="36" t="s">
        <v>1470</v>
      </c>
      <c r="B100" s="36" t="s">
        <v>250</v>
      </c>
      <c r="C100" s="36" t="s">
        <v>1469</v>
      </c>
    </row>
    <row r="101" spans="1:3">
      <c r="A101" s="36" t="s">
        <v>1471</v>
      </c>
      <c r="B101" s="36" t="s">
        <v>1097</v>
      </c>
      <c r="C101" s="36" t="s">
        <v>1472</v>
      </c>
    </row>
    <row r="102" spans="1:3">
      <c r="A102" s="36" t="s">
        <v>1473</v>
      </c>
      <c r="B102" s="36" t="s">
        <v>1098</v>
      </c>
      <c r="C102" s="36" t="s">
        <v>1474</v>
      </c>
    </row>
    <row r="103" spans="1:3">
      <c r="A103" s="36" t="s">
        <v>1475</v>
      </c>
      <c r="B103" s="36" t="s">
        <v>1099</v>
      </c>
      <c r="C103" s="36" t="s">
        <v>1476</v>
      </c>
    </row>
    <row r="104" spans="1:3">
      <c r="A104" s="36" t="s">
        <v>1477</v>
      </c>
      <c r="B104" s="36" t="s">
        <v>1100</v>
      </c>
      <c r="C104" s="36" t="s">
        <v>1325</v>
      </c>
    </row>
    <row r="105" spans="1:3">
      <c r="A105" s="36" t="s">
        <v>897</v>
      </c>
      <c r="B105" s="36" t="s">
        <v>898</v>
      </c>
      <c r="C105" s="36" t="s">
        <v>1576</v>
      </c>
    </row>
    <row r="106" spans="1:3">
      <c r="A106" s="36" t="s">
        <v>87</v>
      </c>
      <c r="B106" s="36" t="s">
        <v>1518</v>
      </c>
      <c r="C106" s="36" t="s">
        <v>88</v>
      </c>
    </row>
    <row r="107" spans="1:3">
      <c r="A107" s="36" t="s">
        <v>89</v>
      </c>
      <c r="B107" s="36" t="s">
        <v>1519</v>
      </c>
      <c r="C107" s="36" t="s">
        <v>90</v>
      </c>
    </row>
    <row r="108" spans="1:3">
      <c r="A108" s="36" t="s">
        <v>91</v>
      </c>
      <c r="B108" s="36" t="s">
        <v>1520</v>
      </c>
      <c r="C108" s="36" t="s">
        <v>92</v>
      </c>
    </row>
    <row r="109" spans="1:3">
      <c r="A109" s="36" t="s">
        <v>93</v>
      </c>
      <c r="B109" s="36" t="s">
        <v>1521</v>
      </c>
      <c r="C109" s="36" t="s">
        <v>94</v>
      </c>
    </row>
    <row r="110" spans="1:3">
      <c r="A110" s="36" t="s">
        <v>95</v>
      </c>
      <c r="B110" s="36" t="s">
        <v>1522</v>
      </c>
      <c r="C110" s="36" t="s">
        <v>96</v>
      </c>
    </row>
    <row r="111" spans="1:3">
      <c r="A111" s="36" t="s">
        <v>97</v>
      </c>
      <c r="B111" s="36" t="s">
        <v>1523</v>
      </c>
      <c r="C111" s="36" t="s">
        <v>1470</v>
      </c>
    </row>
    <row r="112" spans="1:3">
      <c r="A112" s="36" t="s">
        <v>98</v>
      </c>
      <c r="B112" s="36" t="s">
        <v>1524</v>
      </c>
      <c r="C112" s="36" t="s">
        <v>99</v>
      </c>
    </row>
    <row r="113" spans="1:3">
      <c r="A113" s="36" t="s">
        <v>1034</v>
      </c>
      <c r="B113" s="36" t="s">
        <v>1525</v>
      </c>
      <c r="C113" s="36" t="s">
        <v>1576</v>
      </c>
    </row>
    <row r="114" spans="1:3">
      <c r="A114" s="36" t="s">
        <v>1035</v>
      </c>
      <c r="B114" s="36" t="s">
        <v>1526</v>
      </c>
      <c r="C114" s="36" t="s">
        <v>1576</v>
      </c>
    </row>
    <row r="115" spans="1:3">
      <c r="A115" s="36" t="s">
        <v>1036</v>
      </c>
      <c r="B115" s="36" t="s">
        <v>1551</v>
      </c>
      <c r="C115" s="36" t="s">
        <v>1037</v>
      </c>
    </row>
    <row r="116" spans="1:3">
      <c r="A116" s="36" t="s">
        <v>1038</v>
      </c>
      <c r="B116" s="36" t="s">
        <v>1552</v>
      </c>
      <c r="C116" s="36" t="s">
        <v>1039</v>
      </c>
    </row>
    <row r="117" spans="1:3">
      <c r="A117" s="36" t="s">
        <v>1040</v>
      </c>
      <c r="B117" s="36" t="s">
        <v>1553</v>
      </c>
      <c r="C117" s="36" t="s">
        <v>1039</v>
      </c>
    </row>
    <row r="118" spans="1:3">
      <c r="A118" s="36" t="s">
        <v>1041</v>
      </c>
      <c r="B118" s="36" t="s">
        <v>1102</v>
      </c>
      <c r="C118" s="36" t="s">
        <v>443</v>
      </c>
    </row>
    <row r="119" spans="1:3">
      <c r="A119" s="36" t="s">
        <v>1042</v>
      </c>
      <c r="B119" s="36" t="s">
        <v>1103</v>
      </c>
      <c r="C119" s="36" t="s">
        <v>1039</v>
      </c>
    </row>
    <row r="120" spans="1:3">
      <c r="A120" s="36" t="s">
        <v>1043</v>
      </c>
      <c r="B120" s="36" t="s">
        <v>1104</v>
      </c>
      <c r="C120" s="36" t="s">
        <v>1044</v>
      </c>
    </row>
    <row r="121" spans="1:3">
      <c r="A121" s="36" t="s">
        <v>1045</v>
      </c>
      <c r="B121" s="36" t="s">
        <v>1335</v>
      </c>
      <c r="C121" s="36" t="s">
        <v>1046</v>
      </c>
    </row>
    <row r="122" spans="1:3">
      <c r="A122" s="36" t="s">
        <v>1047</v>
      </c>
      <c r="B122" s="36" t="s">
        <v>1336</v>
      </c>
      <c r="C122" s="36" t="s">
        <v>1046</v>
      </c>
    </row>
    <row r="123" spans="1:3">
      <c r="A123" s="36" t="s">
        <v>1048</v>
      </c>
      <c r="B123" s="36" t="s">
        <v>1337</v>
      </c>
      <c r="C123" s="36" t="s">
        <v>1046</v>
      </c>
    </row>
    <row r="124" spans="1:3">
      <c r="A124" s="36" t="s">
        <v>837</v>
      </c>
      <c r="B124" s="36" t="s">
        <v>1338</v>
      </c>
      <c r="C124" s="36" t="s">
        <v>1046</v>
      </c>
    </row>
    <row r="125" spans="1:3">
      <c r="A125" s="36" t="s">
        <v>838</v>
      </c>
      <c r="B125" s="36" t="s">
        <v>839</v>
      </c>
      <c r="C125" s="36" t="s">
        <v>838</v>
      </c>
    </row>
    <row r="126" spans="1:3">
      <c r="A126" s="36" t="s">
        <v>840</v>
      </c>
      <c r="B126" s="36" t="s">
        <v>1339</v>
      </c>
      <c r="C126" s="36" t="s">
        <v>840</v>
      </c>
    </row>
    <row r="127" spans="1:3">
      <c r="A127" s="36" t="s">
        <v>841</v>
      </c>
      <c r="B127" s="36" t="s">
        <v>1339</v>
      </c>
      <c r="C127" s="36" t="s">
        <v>841</v>
      </c>
    </row>
  </sheetData>
  <phoneticPr fontId="2" type="noConversion"/>
  <pageMargins left="0.75" right="0.75" top="1" bottom="1" header="0" footer="0"/>
  <pageSetup paperSize="9" fitToHeight="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1:E143"/>
  <sheetViews>
    <sheetView topLeftCell="A10" zoomScaleNormal="100" workbookViewId="0">
      <selection activeCell="D30" sqref="D30"/>
    </sheetView>
  </sheetViews>
  <sheetFormatPr baseColWidth="10" defaultColWidth="11.42578125" defaultRowHeight="13.5"/>
  <cols>
    <col min="1" max="1" width="10.5703125" style="3" customWidth="1"/>
    <col min="2" max="2" width="11.42578125" style="3"/>
    <col min="3" max="3" width="13.85546875" style="3" customWidth="1"/>
    <col min="4" max="4" width="76" style="3" customWidth="1"/>
    <col min="5" max="5" width="11.42578125" style="28"/>
    <col min="6" max="16384" width="11.42578125" style="3"/>
  </cols>
  <sheetData>
    <row r="1" spans="1:5">
      <c r="B1" s="1" t="s">
        <v>850</v>
      </c>
    </row>
    <row r="3" spans="1:5" s="18" customFormat="1" ht="13.7" customHeight="1">
      <c r="E3" s="28"/>
    </row>
    <row r="4" spans="1:5" s="18" customFormat="1" ht="13.7" customHeight="1">
      <c r="D4" s="19" t="s">
        <v>190</v>
      </c>
      <c r="E4" s="28"/>
    </row>
    <row r="5" spans="1:5" s="18" customFormat="1" ht="13.7" customHeight="1" thickBot="1">
      <c r="A5" s="16" t="s">
        <v>105</v>
      </c>
      <c r="B5" s="16" t="s">
        <v>106</v>
      </c>
      <c r="C5" s="33" t="s">
        <v>107</v>
      </c>
      <c r="E5" s="28"/>
    </row>
    <row r="6" spans="1:5" ht="14.25" thickBot="1">
      <c r="A6" s="20">
        <v>1</v>
      </c>
      <c r="B6" s="21"/>
      <c r="C6" s="21"/>
      <c r="D6" s="26" t="s">
        <v>108</v>
      </c>
      <c r="E6" s="34"/>
    </row>
    <row r="7" spans="1:5">
      <c r="A7" s="22"/>
      <c r="B7" s="1"/>
      <c r="C7" s="1"/>
      <c r="D7" s="1"/>
      <c r="E7" s="29"/>
    </row>
    <row r="8" spans="1:5">
      <c r="A8" s="3" t="s">
        <v>1576</v>
      </c>
      <c r="B8" s="3" t="s">
        <v>1236</v>
      </c>
      <c r="C8" s="3" t="s">
        <v>1576</v>
      </c>
      <c r="D8" s="3" t="s">
        <v>109</v>
      </c>
      <c r="E8" s="30"/>
    </row>
    <row r="9" spans="1:5">
      <c r="A9" s="3" t="s">
        <v>1576</v>
      </c>
      <c r="B9" s="3" t="s">
        <v>1576</v>
      </c>
      <c r="C9" s="3" t="s">
        <v>1238</v>
      </c>
      <c r="D9" s="3" t="s">
        <v>110</v>
      </c>
      <c r="E9" s="30"/>
    </row>
    <row r="10" spans="1:5">
      <c r="A10" s="3" t="s">
        <v>1576</v>
      </c>
      <c r="B10" s="3" t="s">
        <v>1576</v>
      </c>
      <c r="C10" s="3" t="s">
        <v>1106</v>
      </c>
      <c r="D10" s="3" t="s">
        <v>111</v>
      </c>
      <c r="E10" s="30"/>
    </row>
    <row r="11" spans="1:5">
      <c r="A11" s="3" t="s">
        <v>1576</v>
      </c>
      <c r="B11" s="3" t="s">
        <v>1576</v>
      </c>
      <c r="C11" s="3" t="s">
        <v>112</v>
      </c>
      <c r="D11" s="3" t="s">
        <v>113</v>
      </c>
      <c r="E11" s="30"/>
    </row>
    <row r="12" spans="1:5">
      <c r="A12" s="3" t="s">
        <v>1576</v>
      </c>
      <c r="B12" s="3" t="s">
        <v>1576</v>
      </c>
      <c r="C12" s="3" t="s">
        <v>114</v>
      </c>
      <c r="D12" s="3" t="s">
        <v>115</v>
      </c>
      <c r="E12" s="30"/>
    </row>
    <row r="13" spans="1:5">
      <c r="A13" s="3" t="s">
        <v>1576</v>
      </c>
      <c r="B13" s="3" t="s">
        <v>1576</v>
      </c>
      <c r="C13" s="3" t="s">
        <v>116</v>
      </c>
      <c r="D13" s="3" t="s">
        <v>117</v>
      </c>
      <c r="E13" s="30"/>
    </row>
    <row r="14" spans="1:5">
      <c r="A14" s="3" t="s">
        <v>1576</v>
      </c>
      <c r="B14" s="3" t="s">
        <v>1112</v>
      </c>
      <c r="C14" s="3" t="s">
        <v>1576</v>
      </c>
      <c r="D14" s="3" t="s">
        <v>118</v>
      </c>
      <c r="E14" s="30"/>
    </row>
    <row r="15" spans="1:5">
      <c r="A15" s="3" t="s">
        <v>1576</v>
      </c>
      <c r="B15" s="3" t="s">
        <v>1576</v>
      </c>
      <c r="C15" s="3" t="s">
        <v>1114</v>
      </c>
      <c r="D15" s="3" t="s">
        <v>792</v>
      </c>
      <c r="E15" s="30"/>
    </row>
    <row r="16" spans="1:5">
      <c r="A16" s="3" t="s">
        <v>1576</v>
      </c>
      <c r="B16" s="3" t="s">
        <v>1576</v>
      </c>
      <c r="C16" s="3" t="s">
        <v>1116</v>
      </c>
      <c r="D16" s="3" t="s">
        <v>793</v>
      </c>
      <c r="E16" s="30"/>
    </row>
    <row r="17" spans="1:5">
      <c r="A17" s="3" t="s">
        <v>1576</v>
      </c>
      <c r="B17" s="3" t="s">
        <v>1576</v>
      </c>
      <c r="C17" s="3" t="s">
        <v>1118</v>
      </c>
      <c r="D17" s="3" t="s">
        <v>794</v>
      </c>
      <c r="E17" s="30"/>
    </row>
    <row r="18" spans="1:5">
      <c r="A18" s="3" t="s">
        <v>1576</v>
      </c>
      <c r="B18" s="3" t="s">
        <v>1576</v>
      </c>
      <c r="C18" s="3" t="s">
        <v>1120</v>
      </c>
      <c r="D18" s="3" t="s">
        <v>795</v>
      </c>
      <c r="E18" s="30"/>
    </row>
    <row r="19" spans="1:5">
      <c r="A19" s="3" t="s">
        <v>1576</v>
      </c>
      <c r="B19" s="3" t="s">
        <v>1576</v>
      </c>
      <c r="C19" s="3" t="s">
        <v>796</v>
      </c>
      <c r="D19" s="3" t="s">
        <v>797</v>
      </c>
      <c r="E19" s="30"/>
    </row>
    <row r="20" spans="1:5">
      <c r="A20" s="3" t="s">
        <v>1576</v>
      </c>
      <c r="B20" s="3" t="s">
        <v>1576</v>
      </c>
      <c r="C20" s="3" t="s">
        <v>798</v>
      </c>
      <c r="D20" s="3" t="s">
        <v>140</v>
      </c>
      <c r="E20" s="30"/>
    </row>
    <row r="21" spans="1:5">
      <c r="A21" s="3" t="s">
        <v>1576</v>
      </c>
      <c r="B21" s="3" t="s">
        <v>1240</v>
      </c>
      <c r="C21" s="3" t="s">
        <v>1576</v>
      </c>
      <c r="D21" s="3" t="s">
        <v>141</v>
      </c>
      <c r="E21" s="30"/>
    </row>
    <row r="22" spans="1:5">
      <c r="A22" s="3" t="s">
        <v>1576</v>
      </c>
      <c r="B22" s="3" t="s">
        <v>1576</v>
      </c>
      <c r="C22" s="3" t="s">
        <v>1242</v>
      </c>
      <c r="D22" s="3" t="s">
        <v>142</v>
      </c>
      <c r="E22" s="30"/>
    </row>
    <row r="23" spans="1:5">
      <c r="A23" s="3" t="s">
        <v>1576</v>
      </c>
      <c r="B23" s="3" t="s">
        <v>1576</v>
      </c>
      <c r="C23" s="3" t="s">
        <v>1614</v>
      </c>
      <c r="D23" s="3" t="s">
        <v>143</v>
      </c>
      <c r="E23" s="30"/>
    </row>
    <row r="24" spans="1:5">
      <c r="A24" s="3" t="s">
        <v>1576</v>
      </c>
      <c r="B24" s="3" t="s">
        <v>1576</v>
      </c>
      <c r="C24" s="3" t="s">
        <v>144</v>
      </c>
      <c r="D24" s="3" t="s">
        <v>145</v>
      </c>
      <c r="E24" s="30"/>
    </row>
    <row r="25" spans="1:5">
      <c r="A25" s="3" t="s">
        <v>1576</v>
      </c>
      <c r="B25" s="3" t="s">
        <v>1576</v>
      </c>
      <c r="C25" s="3" t="s">
        <v>1628</v>
      </c>
      <c r="D25" s="3" t="s">
        <v>146</v>
      </c>
      <c r="E25" s="30"/>
    </row>
    <row r="26" spans="1:5">
      <c r="A26" s="3" t="s">
        <v>1576</v>
      </c>
      <c r="B26" s="3" t="s">
        <v>1576</v>
      </c>
      <c r="C26" s="3" t="s">
        <v>147</v>
      </c>
      <c r="D26" s="3" t="s">
        <v>1435</v>
      </c>
      <c r="E26" s="30"/>
    </row>
    <row r="27" spans="1:5">
      <c r="A27" s="3" t="s">
        <v>1576</v>
      </c>
      <c r="B27" s="3" t="s">
        <v>1576</v>
      </c>
      <c r="C27" s="3" t="s">
        <v>1436</v>
      </c>
      <c r="D27" s="3" t="s">
        <v>1437</v>
      </c>
      <c r="E27" s="30"/>
    </row>
    <row r="28" spans="1:5">
      <c r="A28" s="3" t="s">
        <v>1576</v>
      </c>
      <c r="B28" s="3" t="s">
        <v>1243</v>
      </c>
      <c r="C28" s="3" t="s">
        <v>1576</v>
      </c>
      <c r="D28" s="3" t="s">
        <v>1438</v>
      </c>
      <c r="E28" s="30"/>
    </row>
    <row r="29" spans="1:5">
      <c r="A29" s="3" t="s">
        <v>1576</v>
      </c>
      <c r="B29" s="3" t="s">
        <v>1576</v>
      </c>
      <c r="C29" s="3" t="s">
        <v>1687</v>
      </c>
      <c r="D29" s="3" t="s">
        <v>1439</v>
      </c>
      <c r="E29" s="30"/>
    </row>
    <row r="30" spans="1:5">
      <c r="A30" s="3" t="s">
        <v>1576</v>
      </c>
      <c r="B30" s="3" t="s">
        <v>1576</v>
      </c>
      <c r="C30" s="3" t="s">
        <v>1688</v>
      </c>
      <c r="D30" s="3" t="s">
        <v>1440</v>
      </c>
      <c r="E30" s="30"/>
    </row>
    <row r="31" spans="1:5">
      <c r="A31" s="3" t="s">
        <v>1576</v>
      </c>
      <c r="B31" s="3" t="s">
        <v>1576</v>
      </c>
      <c r="C31" s="3" t="s">
        <v>1441</v>
      </c>
      <c r="D31" s="3" t="s">
        <v>1442</v>
      </c>
      <c r="E31" s="30"/>
    </row>
    <row r="32" spans="1:5">
      <c r="A32" s="3" t="s">
        <v>1576</v>
      </c>
      <c r="B32" s="3" t="s">
        <v>1576</v>
      </c>
      <c r="C32" s="3" t="s">
        <v>1689</v>
      </c>
      <c r="D32" s="3" t="s">
        <v>1283</v>
      </c>
      <c r="E32" s="30"/>
    </row>
    <row r="35" spans="1:5" ht="14.25" thickBot="1"/>
    <row r="36" spans="1:5" ht="14.25" thickBot="1">
      <c r="A36" s="23" t="s">
        <v>834</v>
      </c>
      <c r="B36" s="24" t="s">
        <v>1576</v>
      </c>
      <c r="C36" s="24" t="s">
        <v>1576</v>
      </c>
      <c r="D36" s="26" t="s">
        <v>1443</v>
      </c>
      <c r="E36" s="34">
        <f>SUM(E37:E47)</f>
        <v>0</v>
      </c>
    </row>
    <row r="37" spans="1:5">
      <c r="A37" s="3" t="s">
        <v>1576</v>
      </c>
      <c r="B37" s="3" t="s">
        <v>836</v>
      </c>
      <c r="C37" s="3" t="s">
        <v>1576</v>
      </c>
      <c r="D37" s="3" t="s">
        <v>1444</v>
      </c>
      <c r="E37" s="29"/>
    </row>
    <row r="38" spans="1:5">
      <c r="A38" s="3" t="s">
        <v>1576</v>
      </c>
      <c r="B38" s="3" t="s">
        <v>1576</v>
      </c>
      <c r="C38" s="3" t="s">
        <v>1445</v>
      </c>
      <c r="D38" s="3" t="s">
        <v>1444</v>
      </c>
      <c r="E38" s="30"/>
    </row>
    <row r="39" spans="1:5">
      <c r="A39" s="3" t="s">
        <v>1576</v>
      </c>
      <c r="B39" s="3" t="s">
        <v>855</v>
      </c>
      <c r="C39" s="3" t="s">
        <v>1576</v>
      </c>
      <c r="D39" s="3" t="s">
        <v>1446</v>
      </c>
      <c r="E39" s="30"/>
    </row>
    <row r="40" spans="1:5">
      <c r="A40" s="3" t="s">
        <v>1576</v>
      </c>
      <c r="B40" s="3" t="s">
        <v>1576</v>
      </c>
      <c r="C40" s="3" t="s">
        <v>152</v>
      </c>
      <c r="D40" s="3" t="s">
        <v>1446</v>
      </c>
      <c r="E40" s="30"/>
    </row>
    <row r="41" spans="1:5">
      <c r="A41" s="3" t="s">
        <v>1576</v>
      </c>
      <c r="B41" s="3" t="s">
        <v>982</v>
      </c>
      <c r="C41" s="3" t="s">
        <v>1576</v>
      </c>
      <c r="D41" s="3" t="s">
        <v>1447</v>
      </c>
      <c r="E41" s="30"/>
    </row>
    <row r="42" spans="1:5">
      <c r="A42" s="3" t="s">
        <v>1576</v>
      </c>
      <c r="B42" s="3" t="s">
        <v>1576</v>
      </c>
      <c r="C42" s="3" t="s">
        <v>984</v>
      </c>
      <c r="D42" s="3" t="s">
        <v>1448</v>
      </c>
      <c r="E42" s="30"/>
    </row>
    <row r="43" spans="1:5">
      <c r="A43" s="3" t="s">
        <v>1576</v>
      </c>
      <c r="B43" s="3" t="s">
        <v>1576</v>
      </c>
      <c r="C43" s="3" t="s">
        <v>991</v>
      </c>
      <c r="D43" s="3" t="s">
        <v>1623</v>
      </c>
      <c r="E43" s="30"/>
    </row>
    <row r="44" spans="1:5">
      <c r="A44" s="3" t="s">
        <v>1576</v>
      </c>
      <c r="B44" s="3" t="s">
        <v>1576</v>
      </c>
      <c r="C44" s="3" t="s">
        <v>1449</v>
      </c>
      <c r="D44" s="3" t="s">
        <v>1450</v>
      </c>
      <c r="E44" s="30"/>
    </row>
    <row r="45" spans="1:5">
      <c r="A45" s="3" t="s">
        <v>1576</v>
      </c>
      <c r="B45" s="3" t="s">
        <v>1576</v>
      </c>
      <c r="C45" s="3" t="s">
        <v>996</v>
      </c>
      <c r="D45" s="3" t="s">
        <v>1451</v>
      </c>
      <c r="E45" s="30"/>
    </row>
    <row r="46" spans="1:5">
      <c r="A46" s="3" t="s">
        <v>1576</v>
      </c>
      <c r="B46" s="3" t="s">
        <v>998</v>
      </c>
      <c r="C46" s="3" t="s">
        <v>1576</v>
      </c>
      <c r="D46" s="3" t="s">
        <v>1452</v>
      </c>
      <c r="E46" s="30"/>
    </row>
    <row r="47" spans="1:5">
      <c r="A47" s="3" t="s">
        <v>1576</v>
      </c>
      <c r="B47" s="3" t="s">
        <v>1576</v>
      </c>
      <c r="C47" s="3" t="s">
        <v>1453</v>
      </c>
      <c r="D47" s="3" t="s">
        <v>1452</v>
      </c>
      <c r="E47" s="30"/>
    </row>
    <row r="50" spans="1:5" ht="14.25" thickBot="1"/>
    <row r="51" spans="1:5" ht="14.25" thickBot="1">
      <c r="A51" s="23" t="s">
        <v>1059</v>
      </c>
      <c r="B51" s="24" t="s">
        <v>1576</v>
      </c>
      <c r="C51" s="24" t="s">
        <v>1576</v>
      </c>
      <c r="D51" s="26" t="s">
        <v>1454</v>
      </c>
      <c r="E51" s="34">
        <f>SUM(E52:E73)</f>
        <v>0</v>
      </c>
    </row>
    <row r="52" spans="1:5">
      <c r="A52" s="3" t="s">
        <v>1576</v>
      </c>
      <c r="B52" s="3" t="s">
        <v>791</v>
      </c>
      <c r="C52" s="3" t="s">
        <v>1576</v>
      </c>
      <c r="D52" s="3" t="s">
        <v>1455</v>
      </c>
      <c r="E52" s="29"/>
    </row>
    <row r="53" spans="1:5">
      <c r="A53" s="3" t="s">
        <v>1576</v>
      </c>
      <c r="B53" s="3" t="s">
        <v>1576</v>
      </c>
      <c r="C53" s="3" t="s">
        <v>1561</v>
      </c>
      <c r="D53" s="3" t="s">
        <v>1456</v>
      </c>
      <c r="E53" s="30"/>
    </row>
    <row r="54" spans="1:5">
      <c r="A54" s="3" t="s">
        <v>1576</v>
      </c>
      <c r="B54" s="3" t="s">
        <v>1576</v>
      </c>
      <c r="C54" s="3" t="s">
        <v>1562</v>
      </c>
      <c r="D54" s="3" t="s">
        <v>1457</v>
      </c>
      <c r="E54" s="30"/>
    </row>
    <row r="55" spans="1:5">
      <c r="A55" s="3" t="s">
        <v>1576</v>
      </c>
      <c r="B55" s="3" t="s">
        <v>1564</v>
      </c>
      <c r="C55" s="3" t="s">
        <v>1576</v>
      </c>
      <c r="D55" s="3" t="s">
        <v>1458</v>
      </c>
      <c r="E55" s="30"/>
    </row>
    <row r="56" spans="1:5">
      <c r="A56" s="3" t="s">
        <v>1576</v>
      </c>
      <c r="B56" s="3" t="s">
        <v>1576</v>
      </c>
      <c r="C56" s="2">
        <v>320</v>
      </c>
      <c r="D56" s="3" t="s">
        <v>1459</v>
      </c>
      <c r="E56" s="30"/>
    </row>
    <row r="57" spans="1:5">
      <c r="C57" s="2">
        <v>321</v>
      </c>
      <c r="D57" s="3" t="s">
        <v>851</v>
      </c>
      <c r="E57" s="30"/>
    </row>
    <row r="58" spans="1:5">
      <c r="C58" s="2">
        <v>322</v>
      </c>
      <c r="D58" s="3" t="s">
        <v>852</v>
      </c>
      <c r="E58" s="30"/>
    </row>
    <row r="59" spans="1:5">
      <c r="A59" s="3" t="s">
        <v>1576</v>
      </c>
      <c r="B59" s="3" t="s">
        <v>1576</v>
      </c>
      <c r="C59" s="3" t="s">
        <v>1570</v>
      </c>
      <c r="D59" s="3" t="s">
        <v>853</v>
      </c>
      <c r="E59" s="30"/>
    </row>
    <row r="60" spans="1:5">
      <c r="A60" s="3" t="s">
        <v>1576</v>
      </c>
      <c r="B60" s="3" t="s">
        <v>1576</v>
      </c>
      <c r="C60" s="3" t="s">
        <v>1571</v>
      </c>
      <c r="D60" s="3" t="s">
        <v>1460</v>
      </c>
      <c r="E60" s="30"/>
    </row>
    <row r="61" spans="1:5">
      <c r="A61" s="3" t="s">
        <v>1576</v>
      </c>
      <c r="B61" s="3" t="s">
        <v>1573</v>
      </c>
      <c r="C61" s="3" t="s">
        <v>1576</v>
      </c>
      <c r="D61" s="3" t="s">
        <v>1461</v>
      </c>
      <c r="E61" s="30"/>
    </row>
    <row r="62" spans="1:5">
      <c r="A62" s="3" t="s">
        <v>1576</v>
      </c>
      <c r="B62" s="3" t="s">
        <v>1576</v>
      </c>
      <c r="C62" s="3" t="s">
        <v>1574</v>
      </c>
      <c r="D62" s="3" t="s">
        <v>1462</v>
      </c>
      <c r="E62" s="30"/>
    </row>
    <row r="63" spans="1:5">
      <c r="A63" s="3" t="s">
        <v>1576</v>
      </c>
      <c r="B63" s="3" t="s">
        <v>1576</v>
      </c>
      <c r="C63" s="3" t="s">
        <v>359</v>
      </c>
      <c r="D63" s="3" t="s">
        <v>1463</v>
      </c>
      <c r="E63" s="30"/>
    </row>
    <row r="64" spans="1:5">
      <c r="A64" s="3" t="s">
        <v>1576</v>
      </c>
      <c r="B64" s="3" t="s">
        <v>1576</v>
      </c>
      <c r="C64" s="3" t="s">
        <v>360</v>
      </c>
      <c r="D64" s="3" t="s">
        <v>1306</v>
      </c>
      <c r="E64" s="30"/>
    </row>
    <row r="65" spans="1:5">
      <c r="A65" s="3" t="s">
        <v>1576</v>
      </c>
      <c r="B65" s="3" t="s">
        <v>1576</v>
      </c>
      <c r="C65" s="3" t="s">
        <v>361</v>
      </c>
      <c r="D65" s="3" t="s">
        <v>1307</v>
      </c>
      <c r="E65" s="30"/>
    </row>
    <row r="66" spans="1:5">
      <c r="A66" s="3" t="s">
        <v>1576</v>
      </c>
      <c r="B66" s="3" t="s">
        <v>1576</v>
      </c>
      <c r="C66" s="3" t="s">
        <v>362</v>
      </c>
      <c r="D66" s="3" t="s">
        <v>1308</v>
      </c>
      <c r="E66" s="30"/>
    </row>
    <row r="67" spans="1:5">
      <c r="A67" s="3" t="s">
        <v>1576</v>
      </c>
      <c r="B67" s="3" t="s">
        <v>1576</v>
      </c>
      <c r="C67" s="3" t="s">
        <v>363</v>
      </c>
      <c r="D67" s="3" t="s">
        <v>1309</v>
      </c>
      <c r="E67" s="30"/>
    </row>
    <row r="68" spans="1:5">
      <c r="A68" s="3" t="s">
        <v>1576</v>
      </c>
      <c r="B68" s="3" t="s">
        <v>1576</v>
      </c>
      <c r="C68" s="3" t="s">
        <v>375</v>
      </c>
      <c r="D68" s="3" t="s">
        <v>1310</v>
      </c>
      <c r="E68" s="30"/>
    </row>
    <row r="69" spans="1:5">
      <c r="A69" s="3" t="s">
        <v>1576</v>
      </c>
      <c r="B69" s="3" t="s">
        <v>1576</v>
      </c>
      <c r="C69" s="3" t="s">
        <v>376</v>
      </c>
      <c r="D69" s="3" t="s">
        <v>1311</v>
      </c>
      <c r="E69" s="30"/>
    </row>
    <row r="70" spans="1:5">
      <c r="A70" s="3" t="s">
        <v>1576</v>
      </c>
      <c r="B70" s="3" t="s">
        <v>379</v>
      </c>
      <c r="C70" s="3" t="s">
        <v>1576</v>
      </c>
      <c r="D70" s="3" t="s">
        <v>1312</v>
      </c>
      <c r="E70" s="30"/>
    </row>
    <row r="71" spans="1:5">
      <c r="A71" s="3" t="s">
        <v>1576</v>
      </c>
      <c r="B71" s="3" t="s">
        <v>1576</v>
      </c>
      <c r="C71" s="3" t="s">
        <v>381</v>
      </c>
      <c r="D71" s="3" t="s">
        <v>648</v>
      </c>
      <c r="E71" s="30"/>
    </row>
    <row r="72" spans="1:5">
      <c r="A72" s="3" t="s">
        <v>1576</v>
      </c>
      <c r="B72" s="3" t="s">
        <v>1576</v>
      </c>
      <c r="C72" s="3" t="s">
        <v>649</v>
      </c>
      <c r="D72" s="3" t="s">
        <v>1484</v>
      </c>
      <c r="E72" s="30"/>
    </row>
    <row r="73" spans="1:5">
      <c r="A73" s="3" t="s">
        <v>1576</v>
      </c>
      <c r="B73" s="3" t="s">
        <v>1576</v>
      </c>
      <c r="C73" s="3" t="s">
        <v>383</v>
      </c>
      <c r="D73" s="3" t="s">
        <v>1485</v>
      </c>
      <c r="E73" s="30"/>
    </row>
    <row r="76" spans="1:5" ht="14.25" thickBot="1"/>
    <row r="77" spans="1:5" ht="14.25" thickBot="1">
      <c r="A77" s="23" t="s">
        <v>677</v>
      </c>
      <c r="B77" s="24" t="s">
        <v>1576</v>
      </c>
      <c r="C77" s="24" t="s">
        <v>1576</v>
      </c>
      <c r="D77" s="26" t="s">
        <v>1486</v>
      </c>
      <c r="E77" s="34">
        <f>SUM(E78:E111)</f>
        <v>0</v>
      </c>
    </row>
    <row r="78" spans="1:5">
      <c r="A78" s="3" t="s">
        <v>1576</v>
      </c>
      <c r="B78" s="3" t="s">
        <v>680</v>
      </c>
      <c r="C78" s="3" t="s">
        <v>1576</v>
      </c>
      <c r="D78" s="3" t="s">
        <v>1487</v>
      </c>
      <c r="E78" s="29"/>
    </row>
    <row r="79" spans="1:5">
      <c r="A79" s="3" t="s">
        <v>1576</v>
      </c>
      <c r="B79" s="3" t="s">
        <v>1576</v>
      </c>
      <c r="C79" s="3" t="s">
        <v>1488</v>
      </c>
      <c r="D79" s="3" t="s">
        <v>1489</v>
      </c>
      <c r="E79" s="30"/>
    </row>
    <row r="80" spans="1:5">
      <c r="A80" s="3" t="s">
        <v>1576</v>
      </c>
      <c r="B80" s="3" t="s">
        <v>1576</v>
      </c>
      <c r="C80" s="3" t="s">
        <v>1490</v>
      </c>
      <c r="D80" s="3" t="s">
        <v>1491</v>
      </c>
      <c r="E80" s="30"/>
    </row>
    <row r="81" spans="1:5">
      <c r="A81" s="3" t="s">
        <v>1576</v>
      </c>
      <c r="B81" s="3" t="s">
        <v>1576</v>
      </c>
      <c r="C81" s="3" t="s">
        <v>1492</v>
      </c>
      <c r="D81" s="3" t="s">
        <v>1493</v>
      </c>
      <c r="E81" s="30"/>
    </row>
    <row r="82" spans="1:5">
      <c r="A82" s="3" t="s">
        <v>1576</v>
      </c>
      <c r="B82" s="3" t="s">
        <v>1576</v>
      </c>
      <c r="C82" s="3" t="s">
        <v>1494</v>
      </c>
      <c r="D82" s="3" t="s">
        <v>131</v>
      </c>
      <c r="E82" s="30"/>
    </row>
    <row r="83" spans="1:5">
      <c r="A83" s="3" t="s">
        <v>1576</v>
      </c>
      <c r="B83" s="3" t="s">
        <v>1576</v>
      </c>
      <c r="C83" s="3" t="s">
        <v>132</v>
      </c>
      <c r="D83" s="3" t="s">
        <v>133</v>
      </c>
      <c r="E83" s="30"/>
    </row>
    <row r="84" spans="1:5">
      <c r="A84" s="3" t="s">
        <v>1576</v>
      </c>
      <c r="B84" s="3" t="s">
        <v>225</v>
      </c>
      <c r="C84" s="3" t="s">
        <v>1576</v>
      </c>
      <c r="D84" s="3" t="s">
        <v>134</v>
      </c>
      <c r="E84" s="30"/>
    </row>
    <row r="85" spans="1:5">
      <c r="A85" s="3" t="s">
        <v>1576</v>
      </c>
      <c r="B85" s="3" t="s">
        <v>1576</v>
      </c>
      <c r="C85" s="3" t="s">
        <v>512</v>
      </c>
      <c r="D85" s="3" t="s">
        <v>135</v>
      </c>
      <c r="E85" s="30"/>
    </row>
    <row r="86" spans="1:5">
      <c r="A86" s="3" t="s">
        <v>1576</v>
      </c>
      <c r="B86" s="3" t="s">
        <v>1576</v>
      </c>
      <c r="C86" s="3" t="s">
        <v>1555</v>
      </c>
      <c r="D86" s="3" t="s">
        <v>136</v>
      </c>
      <c r="E86" s="30"/>
    </row>
    <row r="87" spans="1:5">
      <c r="A87" s="3" t="s">
        <v>1576</v>
      </c>
      <c r="B87" s="3" t="s">
        <v>1576</v>
      </c>
      <c r="C87" s="3" t="s">
        <v>497</v>
      </c>
      <c r="D87" s="3" t="s">
        <v>1267</v>
      </c>
      <c r="E87" s="30"/>
    </row>
    <row r="88" spans="1:5">
      <c r="A88" s="3" t="s">
        <v>1576</v>
      </c>
      <c r="B88" s="3" t="s">
        <v>1576</v>
      </c>
      <c r="C88" s="3" t="s">
        <v>1268</v>
      </c>
      <c r="D88" s="3" t="s">
        <v>1269</v>
      </c>
      <c r="E88" s="30"/>
    </row>
    <row r="89" spans="1:5">
      <c r="A89" s="3" t="s">
        <v>1576</v>
      </c>
      <c r="B89" s="3" t="s">
        <v>500</v>
      </c>
      <c r="C89" s="3" t="s">
        <v>1576</v>
      </c>
      <c r="D89" s="3" t="s">
        <v>1270</v>
      </c>
      <c r="E89" s="30"/>
    </row>
    <row r="90" spans="1:5">
      <c r="A90" s="3" t="s">
        <v>1576</v>
      </c>
      <c r="B90" s="3" t="s">
        <v>1576</v>
      </c>
      <c r="C90" s="3" t="s">
        <v>1271</v>
      </c>
      <c r="D90" s="3" t="s">
        <v>1294</v>
      </c>
      <c r="E90" s="30"/>
    </row>
    <row r="91" spans="1:5">
      <c r="A91" s="3" t="s">
        <v>1576</v>
      </c>
      <c r="B91" s="3" t="s">
        <v>1576</v>
      </c>
      <c r="C91" s="3" t="s">
        <v>1272</v>
      </c>
      <c r="D91" s="3" t="s">
        <v>1273</v>
      </c>
      <c r="E91" s="30"/>
    </row>
    <row r="92" spans="1:5">
      <c r="A92" s="3" t="s">
        <v>1576</v>
      </c>
      <c r="B92" s="3" t="s">
        <v>1576</v>
      </c>
      <c r="C92" s="3" t="s">
        <v>1274</v>
      </c>
      <c r="D92" s="3" t="s">
        <v>1275</v>
      </c>
      <c r="E92" s="30"/>
    </row>
    <row r="93" spans="1:5">
      <c r="A93" s="3" t="s">
        <v>1576</v>
      </c>
      <c r="B93" s="3" t="s">
        <v>1576</v>
      </c>
      <c r="C93" s="3" t="s">
        <v>1276</v>
      </c>
      <c r="D93" s="3" t="s">
        <v>1277</v>
      </c>
      <c r="E93" s="30"/>
    </row>
    <row r="94" spans="1:5">
      <c r="A94" s="3" t="s">
        <v>1576</v>
      </c>
      <c r="B94" s="3" t="s">
        <v>1576</v>
      </c>
      <c r="C94" s="3" t="s">
        <v>1278</v>
      </c>
      <c r="D94" s="3" t="s">
        <v>1279</v>
      </c>
      <c r="E94" s="30"/>
    </row>
    <row r="95" spans="1:5">
      <c r="A95" s="3" t="s">
        <v>1576</v>
      </c>
      <c r="B95" s="3" t="s">
        <v>501</v>
      </c>
      <c r="C95" s="3" t="s">
        <v>1576</v>
      </c>
      <c r="D95" s="3" t="s">
        <v>1280</v>
      </c>
      <c r="E95" s="30"/>
    </row>
    <row r="96" spans="1:5">
      <c r="A96" s="3" t="s">
        <v>1576</v>
      </c>
      <c r="B96" s="3" t="s">
        <v>1576</v>
      </c>
      <c r="C96" s="3" t="s">
        <v>502</v>
      </c>
      <c r="D96" s="3" t="s">
        <v>1281</v>
      </c>
      <c r="E96" s="30"/>
    </row>
    <row r="97" spans="1:5">
      <c r="A97" s="3" t="s">
        <v>1576</v>
      </c>
      <c r="B97" s="3" t="s">
        <v>1576</v>
      </c>
      <c r="C97" s="3" t="s">
        <v>503</v>
      </c>
      <c r="D97" s="3" t="s">
        <v>1282</v>
      </c>
      <c r="E97" s="30"/>
    </row>
    <row r="98" spans="1:5">
      <c r="A98" s="3" t="s">
        <v>1576</v>
      </c>
      <c r="B98" s="3" t="s">
        <v>1576</v>
      </c>
      <c r="C98" s="3" t="s">
        <v>232</v>
      </c>
      <c r="D98" s="3" t="s">
        <v>1313</v>
      </c>
      <c r="E98" s="30"/>
    </row>
    <row r="99" spans="1:5">
      <c r="A99" s="3" t="s">
        <v>1576</v>
      </c>
      <c r="B99" s="3" t="s">
        <v>504</v>
      </c>
      <c r="C99" s="3" t="s">
        <v>1576</v>
      </c>
      <c r="D99" s="3" t="s">
        <v>1314</v>
      </c>
      <c r="E99" s="30"/>
    </row>
    <row r="100" spans="1:5">
      <c r="A100" s="3" t="s">
        <v>1576</v>
      </c>
      <c r="B100" s="3" t="s">
        <v>1576</v>
      </c>
      <c r="C100" s="3" t="s">
        <v>506</v>
      </c>
      <c r="D100" s="3" t="s">
        <v>1315</v>
      </c>
      <c r="E100" s="30"/>
    </row>
    <row r="101" spans="1:5">
      <c r="A101" s="3" t="s">
        <v>1576</v>
      </c>
      <c r="B101" s="3" t="s">
        <v>1576</v>
      </c>
      <c r="C101" s="3" t="s">
        <v>1200</v>
      </c>
      <c r="D101" s="3" t="s">
        <v>1316</v>
      </c>
      <c r="E101" s="30"/>
    </row>
    <row r="102" spans="1:5">
      <c r="A102" s="3" t="s">
        <v>1576</v>
      </c>
      <c r="B102" s="3" t="s">
        <v>1576</v>
      </c>
      <c r="C102" s="3" t="s">
        <v>1201</v>
      </c>
      <c r="D102" s="3" t="s">
        <v>1317</v>
      </c>
      <c r="E102" s="30"/>
    </row>
    <row r="103" spans="1:5">
      <c r="A103" s="3" t="s">
        <v>1576</v>
      </c>
      <c r="B103" s="3" t="s">
        <v>1576</v>
      </c>
      <c r="C103" s="3" t="s">
        <v>1318</v>
      </c>
      <c r="D103" s="3" t="s">
        <v>1319</v>
      </c>
      <c r="E103" s="30"/>
    </row>
    <row r="104" spans="1:5">
      <c r="A104" s="3" t="s">
        <v>1576</v>
      </c>
      <c r="B104" s="3" t="s">
        <v>1576</v>
      </c>
      <c r="C104" s="3" t="s">
        <v>1320</v>
      </c>
      <c r="D104" s="3" t="s">
        <v>1321</v>
      </c>
      <c r="E104" s="30"/>
    </row>
    <row r="105" spans="1:5">
      <c r="A105" s="3" t="s">
        <v>1576</v>
      </c>
      <c r="B105" s="3" t="s">
        <v>1202</v>
      </c>
      <c r="C105" s="3" t="s">
        <v>1576</v>
      </c>
      <c r="D105" s="3" t="s">
        <v>1322</v>
      </c>
      <c r="E105" s="30"/>
    </row>
    <row r="106" spans="1:5">
      <c r="A106" s="3" t="s">
        <v>1576</v>
      </c>
      <c r="B106" s="3" t="s">
        <v>1576</v>
      </c>
      <c r="C106" s="3" t="s">
        <v>1206</v>
      </c>
      <c r="D106" s="3" t="s">
        <v>123</v>
      </c>
      <c r="E106" s="30"/>
    </row>
    <row r="107" spans="1:5">
      <c r="A107" s="3" t="s">
        <v>1576</v>
      </c>
      <c r="B107" s="3" t="s">
        <v>1576</v>
      </c>
      <c r="C107" s="3" t="s">
        <v>1207</v>
      </c>
      <c r="D107" s="3" t="s">
        <v>124</v>
      </c>
      <c r="E107" s="30"/>
    </row>
    <row r="108" spans="1:5">
      <c r="A108" s="3" t="s">
        <v>1576</v>
      </c>
      <c r="B108" s="3" t="s">
        <v>1217</v>
      </c>
      <c r="C108" s="3" t="s">
        <v>1576</v>
      </c>
      <c r="D108" s="3" t="s">
        <v>125</v>
      </c>
      <c r="E108" s="30"/>
    </row>
    <row r="109" spans="1:5">
      <c r="A109" s="3" t="s">
        <v>1576</v>
      </c>
      <c r="B109" s="3" t="s">
        <v>1576</v>
      </c>
      <c r="C109" s="3" t="s">
        <v>1218</v>
      </c>
      <c r="D109" s="3" t="s">
        <v>126</v>
      </c>
      <c r="E109" s="30"/>
    </row>
    <row r="110" spans="1:5">
      <c r="A110" s="3" t="s">
        <v>1576</v>
      </c>
      <c r="B110" s="3" t="s">
        <v>1576</v>
      </c>
      <c r="C110" s="3" t="s">
        <v>819</v>
      </c>
      <c r="D110" s="3" t="s">
        <v>127</v>
      </c>
      <c r="E110" s="30"/>
    </row>
    <row r="111" spans="1:5">
      <c r="A111" s="3" t="s">
        <v>1576</v>
      </c>
      <c r="B111" s="3" t="s">
        <v>1576</v>
      </c>
      <c r="C111" s="3" t="s">
        <v>820</v>
      </c>
      <c r="D111" s="3" t="s">
        <v>128</v>
      </c>
      <c r="E111" s="30"/>
    </row>
    <row r="114" spans="1:5" ht="14.25" thickBot="1"/>
    <row r="115" spans="1:5" ht="14.25" thickBot="1">
      <c r="A115" s="23" t="s">
        <v>843</v>
      </c>
      <c r="B115" s="24" t="s">
        <v>1576</v>
      </c>
      <c r="C115" s="24" t="s">
        <v>1576</v>
      </c>
      <c r="D115" s="26" t="s">
        <v>129</v>
      </c>
      <c r="E115" s="34">
        <f>SUM(E116:E134)</f>
        <v>0</v>
      </c>
    </row>
    <row r="116" spans="1:5">
      <c r="A116" s="3" t="s">
        <v>1576</v>
      </c>
      <c r="B116" s="3" t="s">
        <v>847</v>
      </c>
      <c r="C116" s="3" t="s">
        <v>1576</v>
      </c>
      <c r="D116" s="3" t="s">
        <v>130</v>
      </c>
      <c r="E116" s="29"/>
    </row>
    <row r="117" spans="1:5">
      <c r="A117" s="3" t="s">
        <v>1576</v>
      </c>
      <c r="B117" s="3" t="s">
        <v>1576</v>
      </c>
      <c r="C117" s="3" t="s">
        <v>558</v>
      </c>
      <c r="D117" s="3" t="s">
        <v>130</v>
      </c>
      <c r="E117" s="30"/>
    </row>
    <row r="118" spans="1:5">
      <c r="A118" s="3" t="s">
        <v>1576</v>
      </c>
      <c r="B118" s="3" t="s">
        <v>1576</v>
      </c>
      <c r="C118" s="3" t="s">
        <v>161</v>
      </c>
      <c r="D118" s="3" t="s">
        <v>1287</v>
      </c>
      <c r="E118" s="30"/>
    </row>
    <row r="119" spans="1:5">
      <c r="A119" s="3" t="s">
        <v>1576</v>
      </c>
      <c r="B119" s="3" t="s">
        <v>1576</v>
      </c>
      <c r="C119" s="3" t="s">
        <v>1288</v>
      </c>
      <c r="D119" s="3" t="s">
        <v>1289</v>
      </c>
      <c r="E119" s="30"/>
    </row>
    <row r="120" spans="1:5">
      <c r="A120" s="3" t="s">
        <v>1576</v>
      </c>
      <c r="B120" s="3" t="s">
        <v>1576</v>
      </c>
      <c r="C120" s="3" t="s">
        <v>1290</v>
      </c>
      <c r="D120" s="3" t="s">
        <v>1291</v>
      </c>
      <c r="E120" s="30"/>
    </row>
    <row r="121" spans="1:5">
      <c r="A121" s="3" t="s">
        <v>1576</v>
      </c>
      <c r="B121" s="3" t="s">
        <v>1576</v>
      </c>
      <c r="C121" s="3" t="s">
        <v>726</v>
      </c>
      <c r="D121" s="3" t="s">
        <v>727</v>
      </c>
      <c r="E121" s="30"/>
    </row>
    <row r="122" spans="1:5">
      <c r="A122" s="3" t="s">
        <v>1576</v>
      </c>
      <c r="B122" s="3" t="s">
        <v>1576</v>
      </c>
      <c r="C122" s="3" t="s">
        <v>728</v>
      </c>
      <c r="D122" s="3" t="s">
        <v>729</v>
      </c>
      <c r="E122" s="30"/>
    </row>
    <row r="123" spans="1:5">
      <c r="A123" s="3" t="s">
        <v>1576</v>
      </c>
      <c r="B123" s="3" t="s">
        <v>1576</v>
      </c>
      <c r="C123" s="3" t="s">
        <v>730</v>
      </c>
      <c r="D123" s="3" t="s">
        <v>731</v>
      </c>
      <c r="E123" s="30"/>
    </row>
    <row r="124" spans="1:5">
      <c r="A124" s="3" t="s">
        <v>1576</v>
      </c>
      <c r="B124" s="3" t="s">
        <v>1576</v>
      </c>
      <c r="C124" s="3" t="s">
        <v>732</v>
      </c>
      <c r="D124" s="3" t="s">
        <v>9</v>
      </c>
      <c r="E124" s="30"/>
    </row>
    <row r="125" spans="1:5">
      <c r="A125" s="3" t="s">
        <v>1576</v>
      </c>
      <c r="B125" s="3" t="s">
        <v>163</v>
      </c>
      <c r="C125" s="3" t="s">
        <v>1576</v>
      </c>
      <c r="D125" s="3" t="s">
        <v>10</v>
      </c>
      <c r="E125" s="30"/>
    </row>
    <row r="126" spans="1:5">
      <c r="A126" s="3" t="s">
        <v>1576</v>
      </c>
      <c r="B126" s="3" t="s">
        <v>1576</v>
      </c>
      <c r="C126" s="3" t="s">
        <v>165</v>
      </c>
      <c r="D126" s="3" t="s">
        <v>11</v>
      </c>
      <c r="E126" s="30"/>
    </row>
    <row r="127" spans="1:5">
      <c r="A127" s="3" t="s">
        <v>1576</v>
      </c>
      <c r="B127" s="3" t="s">
        <v>1576</v>
      </c>
      <c r="C127" s="3" t="s">
        <v>12</v>
      </c>
      <c r="D127" s="3" t="s">
        <v>13</v>
      </c>
      <c r="E127" s="30"/>
    </row>
    <row r="128" spans="1:5">
      <c r="A128" s="3" t="s">
        <v>1576</v>
      </c>
      <c r="B128" s="3" t="s">
        <v>1576</v>
      </c>
      <c r="C128" s="3" t="s">
        <v>14</v>
      </c>
      <c r="D128" s="3" t="s">
        <v>15</v>
      </c>
      <c r="E128" s="30"/>
    </row>
    <row r="129" spans="1:5">
      <c r="A129" s="3" t="s">
        <v>1576</v>
      </c>
      <c r="B129" s="3" t="s">
        <v>1576</v>
      </c>
      <c r="C129" s="3" t="s">
        <v>16</v>
      </c>
      <c r="D129" s="3" t="s">
        <v>17</v>
      </c>
      <c r="E129" s="30"/>
    </row>
    <row r="130" spans="1:5">
      <c r="A130" s="3" t="s">
        <v>1576</v>
      </c>
      <c r="B130" s="3" t="s">
        <v>166</v>
      </c>
      <c r="C130" s="3" t="s">
        <v>1576</v>
      </c>
      <c r="D130" s="3" t="s">
        <v>1495</v>
      </c>
      <c r="E130" s="30"/>
    </row>
    <row r="131" spans="1:5">
      <c r="A131" s="3" t="s">
        <v>1576</v>
      </c>
      <c r="B131" s="3" t="s">
        <v>1576</v>
      </c>
      <c r="C131" s="3" t="s">
        <v>168</v>
      </c>
      <c r="D131" s="3" t="s">
        <v>1496</v>
      </c>
      <c r="E131" s="30"/>
    </row>
    <row r="132" spans="1:5">
      <c r="A132" s="3" t="s">
        <v>1576</v>
      </c>
      <c r="B132" s="3" t="s">
        <v>1576</v>
      </c>
      <c r="C132" s="3" t="s">
        <v>1497</v>
      </c>
      <c r="D132" s="3" t="s">
        <v>1498</v>
      </c>
      <c r="E132" s="30"/>
    </row>
    <row r="133" spans="1:5">
      <c r="A133" s="3" t="s">
        <v>1576</v>
      </c>
      <c r="B133" s="3" t="s">
        <v>1576</v>
      </c>
      <c r="C133" s="3" t="s">
        <v>1499</v>
      </c>
      <c r="D133" s="3" t="s">
        <v>1500</v>
      </c>
      <c r="E133" s="30"/>
    </row>
    <row r="134" spans="1:5">
      <c r="A134" s="3" t="s">
        <v>1576</v>
      </c>
      <c r="B134" s="3" t="s">
        <v>1576</v>
      </c>
      <c r="C134" s="3" t="s">
        <v>1501</v>
      </c>
      <c r="D134" s="3" t="s">
        <v>1502</v>
      </c>
      <c r="E134" s="30"/>
    </row>
    <row r="137" spans="1:5" ht="14.25" thickBot="1"/>
    <row r="138" spans="1:5" ht="14.25" thickBot="1">
      <c r="A138" s="23" t="s">
        <v>1503</v>
      </c>
      <c r="B138" s="24" t="s">
        <v>1576</v>
      </c>
      <c r="C138" s="24" t="s">
        <v>1576</v>
      </c>
      <c r="D138" s="26" t="s">
        <v>1504</v>
      </c>
      <c r="E138" s="34">
        <f>SUM(E139:E140)</f>
        <v>0</v>
      </c>
    </row>
    <row r="139" spans="1:5">
      <c r="A139" s="3" t="s">
        <v>1576</v>
      </c>
      <c r="B139" s="3" t="s">
        <v>1505</v>
      </c>
      <c r="C139" s="3" t="s">
        <v>1576</v>
      </c>
      <c r="D139" s="3" t="s">
        <v>1506</v>
      </c>
      <c r="E139" s="29"/>
    </row>
    <row r="140" spans="1:5">
      <c r="A140" s="3" t="s">
        <v>1576</v>
      </c>
      <c r="B140" s="3" t="s">
        <v>1576</v>
      </c>
      <c r="C140" s="3" t="s">
        <v>849</v>
      </c>
      <c r="D140" s="3" t="s">
        <v>1506</v>
      </c>
      <c r="E140" s="30"/>
    </row>
    <row r="142" spans="1:5" ht="14.25" thickBot="1"/>
    <row r="143" spans="1:5" ht="14.25" thickBot="1">
      <c r="D143" s="27" t="s">
        <v>1295</v>
      </c>
      <c r="E143" s="34">
        <f>E138+E115+E77+E51+E36+E6</f>
        <v>0</v>
      </c>
    </row>
  </sheetData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/>
  <dimension ref="A1:F411"/>
  <sheetViews>
    <sheetView view="pageBreakPreview" topLeftCell="A255" zoomScaleNormal="100" workbookViewId="0">
      <selection activeCell="E258" sqref="E258"/>
    </sheetView>
  </sheetViews>
  <sheetFormatPr baseColWidth="10" defaultColWidth="11.42578125" defaultRowHeight="14.25"/>
  <cols>
    <col min="1" max="1" width="5.85546875" style="3" customWidth="1"/>
    <col min="2" max="2" width="5.42578125" style="3" customWidth="1"/>
    <col min="3" max="3" width="6.42578125" style="3" customWidth="1"/>
    <col min="4" max="4" width="11.5703125" style="3" customWidth="1"/>
    <col min="5" max="5" width="82.85546875" style="4" customWidth="1"/>
    <col min="6" max="6" width="14.42578125" style="5" customWidth="1"/>
    <col min="7" max="16384" width="11.42578125" style="3"/>
  </cols>
  <sheetData>
    <row r="1" spans="1:6">
      <c r="B1" s="2"/>
    </row>
    <row r="2" spans="1:6" ht="13.5">
      <c r="E2" s="19" t="s">
        <v>1079</v>
      </c>
    </row>
    <row r="3" spans="1:6" ht="15" thickBot="1">
      <c r="F3" s="6" t="s">
        <v>1579</v>
      </c>
    </row>
    <row r="4" spans="1:6" thickBot="1">
      <c r="B4" s="3" t="s">
        <v>1576</v>
      </c>
      <c r="C4" s="3" t="s">
        <v>1576</v>
      </c>
      <c r="D4" s="7" t="s">
        <v>447</v>
      </c>
      <c r="E4" s="8" t="s">
        <v>455</v>
      </c>
      <c r="F4" s="9">
        <f>SUM(F7:F73)</f>
        <v>0</v>
      </c>
    </row>
    <row r="6" spans="1:6" s="1" customFormat="1" ht="13.5">
      <c r="A6" s="41" t="s">
        <v>186</v>
      </c>
      <c r="B6" s="41" t="s">
        <v>187</v>
      </c>
      <c r="C6" s="41" t="s">
        <v>188</v>
      </c>
      <c r="D6" s="41" t="s">
        <v>189</v>
      </c>
      <c r="E6" s="10" t="s">
        <v>190</v>
      </c>
      <c r="F6" s="11"/>
    </row>
    <row r="7" spans="1:6">
      <c r="A7" s="2">
        <v>1</v>
      </c>
      <c r="B7" s="3" t="s">
        <v>340</v>
      </c>
      <c r="C7" s="3" t="s">
        <v>1576</v>
      </c>
      <c r="D7" s="3" t="s">
        <v>1576</v>
      </c>
      <c r="E7" s="12" t="s">
        <v>169</v>
      </c>
      <c r="F7" s="25"/>
    </row>
    <row r="8" spans="1:6">
      <c r="B8" s="3" t="s">
        <v>1576</v>
      </c>
      <c r="C8" s="3" t="s">
        <v>342</v>
      </c>
      <c r="D8" s="3" t="s">
        <v>1576</v>
      </c>
      <c r="E8" s="12" t="s">
        <v>1080</v>
      </c>
      <c r="F8" s="25"/>
    </row>
    <row r="9" spans="1:6">
      <c r="B9" s="3" t="s">
        <v>1576</v>
      </c>
      <c r="C9" s="3" t="s">
        <v>1576</v>
      </c>
      <c r="D9" s="3" t="s">
        <v>170</v>
      </c>
      <c r="E9" s="12" t="s">
        <v>171</v>
      </c>
      <c r="F9" s="13"/>
    </row>
    <row r="10" spans="1:6">
      <c r="B10" s="3" t="s">
        <v>1576</v>
      </c>
      <c r="C10" s="3" t="s">
        <v>1576</v>
      </c>
      <c r="D10" s="3" t="s">
        <v>1154</v>
      </c>
      <c r="E10" s="12" t="s">
        <v>1155</v>
      </c>
      <c r="F10" s="13"/>
    </row>
    <row r="11" spans="1:6">
      <c r="B11" s="3" t="s">
        <v>1576</v>
      </c>
      <c r="C11" s="3" t="s">
        <v>343</v>
      </c>
      <c r="D11" s="3" t="s">
        <v>1576</v>
      </c>
      <c r="E11" s="12" t="s">
        <v>1156</v>
      </c>
      <c r="F11" s="25"/>
    </row>
    <row r="12" spans="1:6">
      <c r="B12" s="3" t="s">
        <v>1576</v>
      </c>
      <c r="C12" s="3" t="s">
        <v>1576</v>
      </c>
      <c r="D12" s="3" t="s">
        <v>1157</v>
      </c>
      <c r="E12" s="12" t="s">
        <v>171</v>
      </c>
      <c r="F12" s="13"/>
    </row>
    <row r="13" spans="1:6">
      <c r="B13" s="3" t="s">
        <v>1576</v>
      </c>
      <c r="C13" s="3" t="s">
        <v>1576</v>
      </c>
      <c r="D13" s="3" t="s">
        <v>1158</v>
      </c>
      <c r="E13" s="12" t="s">
        <v>1155</v>
      </c>
      <c r="F13" s="13"/>
    </row>
    <row r="14" spans="1:6">
      <c r="B14" s="3" t="s">
        <v>1576</v>
      </c>
      <c r="C14" s="3" t="s">
        <v>1159</v>
      </c>
      <c r="D14" s="3" t="s">
        <v>1576</v>
      </c>
      <c r="E14" s="12" t="s">
        <v>1160</v>
      </c>
      <c r="F14" s="25"/>
    </row>
    <row r="15" spans="1:6">
      <c r="B15" s="3" t="s">
        <v>1576</v>
      </c>
      <c r="C15" s="3" t="s">
        <v>1576</v>
      </c>
      <c r="D15" s="3" t="s">
        <v>1161</v>
      </c>
      <c r="E15" s="12" t="s">
        <v>1162</v>
      </c>
      <c r="F15" s="13"/>
    </row>
    <row r="16" spans="1:6">
      <c r="B16" s="3" t="s">
        <v>1576</v>
      </c>
      <c r="C16" s="3" t="s">
        <v>1576</v>
      </c>
      <c r="D16" s="3" t="s">
        <v>1163</v>
      </c>
      <c r="E16" s="12" t="s">
        <v>1164</v>
      </c>
      <c r="F16" s="13"/>
    </row>
    <row r="17" spans="2:6">
      <c r="B17" s="3" t="s">
        <v>344</v>
      </c>
      <c r="C17" s="3" t="s">
        <v>1576</v>
      </c>
      <c r="D17" s="3" t="s">
        <v>1576</v>
      </c>
      <c r="E17" s="12" t="s">
        <v>1165</v>
      </c>
      <c r="F17" s="25"/>
    </row>
    <row r="18" spans="2:6">
      <c r="B18" s="3" t="s">
        <v>1576</v>
      </c>
      <c r="C18" s="3" t="s">
        <v>1227</v>
      </c>
      <c r="D18" s="3" t="s">
        <v>1576</v>
      </c>
      <c r="E18" s="12" t="s">
        <v>1166</v>
      </c>
      <c r="F18" s="25"/>
    </row>
    <row r="19" spans="2:6">
      <c r="B19" s="3" t="s">
        <v>1576</v>
      </c>
      <c r="C19" s="3" t="s">
        <v>1576</v>
      </c>
      <c r="D19" s="3" t="s">
        <v>1167</v>
      </c>
      <c r="E19" s="12" t="s">
        <v>171</v>
      </c>
      <c r="F19" s="13"/>
    </row>
    <row r="20" spans="2:6">
      <c r="B20" s="3" t="s">
        <v>1576</v>
      </c>
      <c r="C20" s="3" t="s">
        <v>1576</v>
      </c>
      <c r="D20" s="3" t="s">
        <v>1168</v>
      </c>
      <c r="E20" s="12" t="s">
        <v>1169</v>
      </c>
      <c r="F20" s="13"/>
    </row>
    <row r="21" spans="2:6">
      <c r="B21" s="3" t="s">
        <v>1576</v>
      </c>
      <c r="C21" s="3" t="s">
        <v>1576</v>
      </c>
      <c r="D21" s="3" t="s">
        <v>1170</v>
      </c>
      <c r="E21" s="12" t="s">
        <v>1155</v>
      </c>
      <c r="F21" s="13"/>
    </row>
    <row r="22" spans="2:6">
      <c r="B22" s="3" t="s">
        <v>1576</v>
      </c>
      <c r="C22" s="3" t="s">
        <v>1235</v>
      </c>
      <c r="D22" s="3" t="s">
        <v>1576</v>
      </c>
      <c r="E22" s="12" t="s">
        <v>1171</v>
      </c>
      <c r="F22" s="13"/>
    </row>
    <row r="23" spans="2:6">
      <c r="B23" s="3" t="s">
        <v>1172</v>
      </c>
      <c r="C23" s="3" t="s">
        <v>1576</v>
      </c>
      <c r="D23" s="3" t="s">
        <v>1576</v>
      </c>
      <c r="E23" s="12" t="s">
        <v>1173</v>
      </c>
      <c r="F23" s="25"/>
    </row>
    <row r="24" spans="2:6">
      <c r="B24" s="3" t="s">
        <v>1576</v>
      </c>
      <c r="C24" s="3" t="s">
        <v>1174</v>
      </c>
      <c r="D24" s="3" t="s">
        <v>1576</v>
      </c>
      <c r="E24" s="12" t="s">
        <v>171</v>
      </c>
      <c r="F24" s="25"/>
    </row>
    <row r="25" spans="2:6">
      <c r="B25" s="3" t="s">
        <v>1576</v>
      </c>
      <c r="C25" s="3" t="s">
        <v>1576</v>
      </c>
      <c r="D25" s="3" t="s">
        <v>1175</v>
      </c>
      <c r="E25" s="12" t="s">
        <v>1176</v>
      </c>
      <c r="F25" s="13"/>
    </row>
    <row r="26" spans="2:6">
      <c r="B26" s="3" t="s">
        <v>1576</v>
      </c>
      <c r="C26" s="3" t="s">
        <v>1576</v>
      </c>
      <c r="D26" s="3" t="s">
        <v>1177</v>
      </c>
      <c r="E26" s="12" t="s">
        <v>1178</v>
      </c>
      <c r="F26" s="13"/>
    </row>
    <row r="27" spans="2:6">
      <c r="B27" s="3" t="s">
        <v>1576</v>
      </c>
      <c r="C27" s="3" t="s">
        <v>1576</v>
      </c>
      <c r="D27" s="3" t="s">
        <v>1179</v>
      </c>
      <c r="E27" s="12" t="s">
        <v>1180</v>
      </c>
      <c r="F27" s="13"/>
    </row>
    <row r="28" spans="2:6">
      <c r="B28" s="3" t="s">
        <v>1576</v>
      </c>
      <c r="C28" s="3" t="s">
        <v>1576</v>
      </c>
      <c r="D28" s="3" t="s">
        <v>1181</v>
      </c>
      <c r="E28" s="12" t="s">
        <v>1182</v>
      </c>
      <c r="F28" s="13"/>
    </row>
    <row r="29" spans="2:6">
      <c r="B29" s="3" t="s">
        <v>1576</v>
      </c>
      <c r="C29" s="3" t="s">
        <v>1576</v>
      </c>
      <c r="D29" s="3" t="s">
        <v>1183</v>
      </c>
      <c r="E29" s="12" t="s">
        <v>1184</v>
      </c>
      <c r="F29" s="13"/>
    </row>
    <row r="30" spans="2:6">
      <c r="B30" s="3" t="s">
        <v>1576</v>
      </c>
      <c r="C30" s="3" t="s">
        <v>1576</v>
      </c>
      <c r="D30" s="3" t="s">
        <v>1185</v>
      </c>
      <c r="E30" s="12" t="s">
        <v>1186</v>
      </c>
      <c r="F30" s="13"/>
    </row>
    <row r="31" spans="2:6">
      <c r="B31" s="3" t="s">
        <v>1576</v>
      </c>
      <c r="C31" s="3" t="s">
        <v>1576</v>
      </c>
      <c r="D31" s="3" t="s">
        <v>1187</v>
      </c>
      <c r="E31" s="12" t="s">
        <v>1188</v>
      </c>
      <c r="F31" s="13"/>
    </row>
    <row r="32" spans="2:6">
      <c r="B32" s="3" t="s">
        <v>1576</v>
      </c>
      <c r="C32" s="3" t="s">
        <v>1576</v>
      </c>
      <c r="D32" s="3" t="s">
        <v>1189</v>
      </c>
      <c r="E32" s="12" t="s">
        <v>1190</v>
      </c>
      <c r="F32" s="13"/>
    </row>
    <row r="33" spans="2:6">
      <c r="B33" s="3" t="s">
        <v>1576</v>
      </c>
      <c r="C33" s="3" t="s">
        <v>1191</v>
      </c>
      <c r="D33" s="3" t="s">
        <v>1576</v>
      </c>
      <c r="E33" s="12" t="s">
        <v>1169</v>
      </c>
      <c r="F33" s="25"/>
    </row>
    <row r="34" spans="2:6">
      <c r="B34" s="3" t="s">
        <v>1576</v>
      </c>
      <c r="C34" s="3" t="s">
        <v>1576</v>
      </c>
      <c r="D34" s="3" t="s">
        <v>1192</v>
      </c>
      <c r="E34" s="12" t="s">
        <v>1193</v>
      </c>
      <c r="F34" s="13"/>
    </row>
    <row r="35" spans="2:6">
      <c r="B35" s="3" t="s">
        <v>1576</v>
      </c>
      <c r="C35" s="3" t="s">
        <v>1576</v>
      </c>
      <c r="D35" s="3" t="s">
        <v>1194</v>
      </c>
      <c r="E35" s="12" t="s">
        <v>1195</v>
      </c>
      <c r="F35" s="13"/>
    </row>
    <row r="36" spans="2:6">
      <c r="B36" s="3" t="s">
        <v>1576</v>
      </c>
      <c r="C36" s="3" t="s">
        <v>1576</v>
      </c>
      <c r="D36" s="3" t="s">
        <v>1196</v>
      </c>
      <c r="E36" s="12" t="s">
        <v>1197</v>
      </c>
      <c r="F36" s="13"/>
    </row>
    <row r="37" spans="2:6">
      <c r="B37" s="3" t="s">
        <v>1576</v>
      </c>
      <c r="C37" s="3" t="s">
        <v>463</v>
      </c>
      <c r="D37" s="3" t="s">
        <v>1576</v>
      </c>
      <c r="E37" s="12" t="s">
        <v>464</v>
      </c>
      <c r="F37" s="13"/>
    </row>
    <row r="38" spans="2:6">
      <c r="B38" s="3" t="s">
        <v>1576</v>
      </c>
      <c r="C38" s="3" t="s">
        <v>465</v>
      </c>
      <c r="D38" s="3" t="s">
        <v>1576</v>
      </c>
      <c r="E38" s="12" t="s">
        <v>466</v>
      </c>
      <c r="F38" s="13"/>
    </row>
    <row r="39" spans="2:6">
      <c r="B39" s="3" t="s">
        <v>1576</v>
      </c>
      <c r="C39" s="3" t="s">
        <v>467</v>
      </c>
      <c r="D39" s="3" t="s">
        <v>1576</v>
      </c>
      <c r="E39" s="12" t="s">
        <v>1171</v>
      </c>
      <c r="F39" s="13"/>
    </row>
    <row r="40" spans="2:6">
      <c r="B40" s="3" t="s">
        <v>1236</v>
      </c>
      <c r="C40" s="3" t="s">
        <v>1576</v>
      </c>
      <c r="D40" s="3" t="s">
        <v>1576</v>
      </c>
      <c r="E40" s="12" t="s">
        <v>468</v>
      </c>
      <c r="F40" s="25"/>
    </row>
    <row r="41" spans="2:6">
      <c r="B41" s="3" t="s">
        <v>1576</v>
      </c>
      <c r="C41" s="3" t="s">
        <v>1238</v>
      </c>
      <c r="D41" s="3" t="s">
        <v>1576</v>
      </c>
      <c r="E41" s="12" t="s">
        <v>469</v>
      </c>
      <c r="F41" s="25"/>
    </row>
    <row r="42" spans="2:6">
      <c r="B42" s="3" t="s">
        <v>1576</v>
      </c>
      <c r="C42" s="3" t="s">
        <v>1576</v>
      </c>
      <c r="D42" s="3" t="s">
        <v>470</v>
      </c>
      <c r="E42" s="12" t="s">
        <v>171</v>
      </c>
      <c r="F42" s="13"/>
    </row>
    <row r="43" spans="2:6">
      <c r="B43" s="3" t="s">
        <v>1576</v>
      </c>
      <c r="C43" s="3" t="s">
        <v>1576</v>
      </c>
      <c r="D43" s="3" t="s">
        <v>471</v>
      </c>
      <c r="E43" s="12" t="s">
        <v>472</v>
      </c>
      <c r="F43" s="13"/>
    </row>
    <row r="44" spans="2:6">
      <c r="B44" s="3" t="s">
        <v>1576</v>
      </c>
      <c r="C44" s="3" t="s">
        <v>1576</v>
      </c>
      <c r="D44" s="3" t="s">
        <v>473</v>
      </c>
      <c r="E44" s="12" t="s">
        <v>1155</v>
      </c>
      <c r="F44" s="13"/>
    </row>
    <row r="45" spans="2:6">
      <c r="B45" s="3" t="s">
        <v>1576</v>
      </c>
      <c r="C45" s="3" t="s">
        <v>474</v>
      </c>
      <c r="D45" s="3" t="s">
        <v>1576</v>
      </c>
      <c r="E45" s="12" t="s">
        <v>475</v>
      </c>
      <c r="F45" s="13"/>
    </row>
    <row r="46" spans="2:6">
      <c r="B46" s="3" t="s">
        <v>1576</v>
      </c>
      <c r="C46" s="3" t="s">
        <v>1106</v>
      </c>
      <c r="D46" s="3" t="s">
        <v>1576</v>
      </c>
      <c r="E46" s="12" t="s">
        <v>464</v>
      </c>
      <c r="F46" s="13"/>
    </row>
    <row r="47" spans="2:6">
      <c r="B47" s="3" t="s">
        <v>1576</v>
      </c>
      <c r="C47" s="3" t="s">
        <v>1107</v>
      </c>
      <c r="D47" s="3" t="s">
        <v>1576</v>
      </c>
      <c r="E47" s="12" t="s">
        <v>1171</v>
      </c>
      <c r="F47" s="13"/>
    </row>
    <row r="48" spans="2:6">
      <c r="B48" s="3" t="s">
        <v>1108</v>
      </c>
      <c r="C48" s="3" t="s">
        <v>1576</v>
      </c>
      <c r="D48" s="3" t="s">
        <v>1576</v>
      </c>
      <c r="E48" s="12" t="s">
        <v>1109</v>
      </c>
      <c r="F48" s="25"/>
    </row>
    <row r="49" spans="1:6">
      <c r="B49" s="3" t="s">
        <v>1576</v>
      </c>
      <c r="C49" s="3" t="s">
        <v>1110</v>
      </c>
      <c r="D49" s="3" t="s">
        <v>1576</v>
      </c>
      <c r="E49" s="12" t="s">
        <v>1109</v>
      </c>
      <c r="F49" s="13"/>
    </row>
    <row r="50" spans="1:6">
      <c r="B50" s="3" t="s">
        <v>1576</v>
      </c>
      <c r="C50" s="3" t="s">
        <v>1111</v>
      </c>
      <c r="D50" s="3" t="s">
        <v>1576</v>
      </c>
      <c r="E50" s="12" t="s">
        <v>1160</v>
      </c>
      <c r="F50" s="13"/>
    </row>
    <row r="51" spans="1:6">
      <c r="B51" s="3" t="s">
        <v>1112</v>
      </c>
      <c r="C51" s="3" t="s">
        <v>1576</v>
      </c>
      <c r="D51" s="3" t="s">
        <v>1576</v>
      </c>
      <c r="E51" s="12" t="s">
        <v>1113</v>
      </c>
      <c r="F51" s="25"/>
    </row>
    <row r="52" spans="1:6">
      <c r="B52" s="3" t="s">
        <v>1576</v>
      </c>
      <c r="C52" s="3" t="s">
        <v>1114</v>
      </c>
      <c r="D52" s="3" t="s">
        <v>1576</v>
      </c>
      <c r="E52" s="12" t="s">
        <v>1115</v>
      </c>
      <c r="F52" s="13"/>
    </row>
    <row r="53" spans="1:6">
      <c r="B53" s="3" t="s">
        <v>1576</v>
      </c>
      <c r="C53" s="3" t="s">
        <v>1116</v>
      </c>
      <c r="D53" s="3" t="s">
        <v>1576</v>
      </c>
      <c r="E53" s="12" t="s">
        <v>1117</v>
      </c>
      <c r="F53" s="13"/>
    </row>
    <row r="54" spans="1:6">
      <c r="B54" s="3" t="s">
        <v>1576</v>
      </c>
      <c r="C54" s="3" t="s">
        <v>1118</v>
      </c>
      <c r="D54" s="3" t="s">
        <v>1576</v>
      </c>
      <c r="E54" s="12" t="s">
        <v>1119</v>
      </c>
      <c r="F54" s="13"/>
    </row>
    <row r="55" spans="1:6">
      <c r="B55" s="3" t="s">
        <v>1576</v>
      </c>
      <c r="C55" s="3" t="s">
        <v>1120</v>
      </c>
      <c r="D55" s="3" t="s">
        <v>1576</v>
      </c>
      <c r="E55" s="12" t="s">
        <v>1121</v>
      </c>
      <c r="F55" s="13"/>
    </row>
    <row r="56" spans="1:6">
      <c r="A56" s="2"/>
      <c r="B56" s="3" t="s">
        <v>1240</v>
      </c>
      <c r="C56" s="3" t="s">
        <v>1576</v>
      </c>
      <c r="D56" s="3" t="s">
        <v>1576</v>
      </c>
      <c r="E56" s="12" t="s">
        <v>1122</v>
      </c>
      <c r="F56" s="25"/>
    </row>
    <row r="57" spans="1:6">
      <c r="B57" s="3" t="s">
        <v>1576</v>
      </c>
      <c r="C57" s="3" t="s">
        <v>1241</v>
      </c>
      <c r="D57" s="3" t="s">
        <v>1576</v>
      </c>
      <c r="E57" s="12" t="s">
        <v>1123</v>
      </c>
      <c r="F57" s="25"/>
    </row>
    <row r="58" spans="1:6">
      <c r="B58" s="3" t="s">
        <v>1576</v>
      </c>
      <c r="C58" s="3" t="s">
        <v>1576</v>
      </c>
      <c r="D58" s="3" t="s">
        <v>1124</v>
      </c>
      <c r="E58" s="12" t="s">
        <v>1125</v>
      </c>
      <c r="F58" s="13"/>
    </row>
    <row r="59" spans="1:6">
      <c r="B59" s="3" t="s">
        <v>1576</v>
      </c>
      <c r="C59" s="3" t="s">
        <v>1576</v>
      </c>
      <c r="D59" s="3" t="s">
        <v>1126</v>
      </c>
      <c r="E59" s="12" t="s">
        <v>1127</v>
      </c>
      <c r="F59" s="13"/>
    </row>
    <row r="60" spans="1:6">
      <c r="B60" s="3" t="s">
        <v>1576</v>
      </c>
      <c r="C60" s="3" t="s">
        <v>1576</v>
      </c>
      <c r="D60" s="3" t="s">
        <v>1128</v>
      </c>
      <c r="E60" s="12" t="s">
        <v>1129</v>
      </c>
      <c r="F60" s="13"/>
    </row>
    <row r="61" spans="1:6">
      <c r="B61" s="3" t="s">
        <v>1576</v>
      </c>
      <c r="C61" s="3" t="s">
        <v>1242</v>
      </c>
      <c r="D61" s="3" t="s">
        <v>1576</v>
      </c>
      <c r="E61" s="12" t="s">
        <v>1130</v>
      </c>
      <c r="F61" s="25"/>
    </row>
    <row r="62" spans="1:6">
      <c r="B62" s="3" t="s">
        <v>1576</v>
      </c>
      <c r="C62" s="3" t="s">
        <v>1576</v>
      </c>
      <c r="D62" s="3" t="s">
        <v>1131</v>
      </c>
      <c r="E62" s="12" t="s">
        <v>1132</v>
      </c>
      <c r="F62" s="13"/>
    </row>
    <row r="63" spans="1:6">
      <c r="B63" s="3" t="s">
        <v>1576</v>
      </c>
      <c r="C63" s="3" t="s">
        <v>1576</v>
      </c>
      <c r="D63" s="3" t="s">
        <v>1133</v>
      </c>
      <c r="E63" s="12" t="s">
        <v>1609</v>
      </c>
      <c r="F63" s="13"/>
    </row>
    <row r="64" spans="1:6">
      <c r="B64" s="3" t="s">
        <v>1576</v>
      </c>
      <c r="C64" s="3" t="s">
        <v>1576</v>
      </c>
      <c r="D64" s="3" t="s">
        <v>1610</v>
      </c>
      <c r="E64" s="12" t="s">
        <v>1611</v>
      </c>
      <c r="F64" s="13"/>
    </row>
    <row r="65" spans="1:6">
      <c r="B65" s="3" t="s">
        <v>1576</v>
      </c>
      <c r="C65" s="3" t="s">
        <v>1576</v>
      </c>
      <c r="D65" s="3" t="s">
        <v>1612</v>
      </c>
      <c r="E65" s="12" t="s">
        <v>1613</v>
      </c>
      <c r="F65" s="13"/>
    </row>
    <row r="66" spans="1:6">
      <c r="B66" s="3" t="s">
        <v>1576</v>
      </c>
      <c r="C66" s="3" t="s">
        <v>1614</v>
      </c>
      <c r="D66" s="3" t="s">
        <v>1576</v>
      </c>
      <c r="E66" s="12" t="s">
        <v>1615</v>
      </c>
      <c r="F66" s="25"/>
    </row>
    <row r="67" spans="1:6">
      <c r="B67" s="3" t="s">
        <v>1576</v>
      </c>
      <c r="C67" s="3" t="s">
        <v>1576</v>
      </c>
      <c r="D67" s="3" t="s">
        <v>1616</v>
      </c>
      <c r="E67" s="12" t="s">
        <v>1617</v>
      </c>
      <c r="F67" s="13"/>
    </row>
    <row r="68" spans="1:6">
      <c r="B68" s="3" t="s">
        <v>1576</v>
      </c>
      <c r="C68" s="3" t="s">
        <v>1576</v>
      </c>
      <c r="D68" s="3" t="s">
        <v>1618</v>
      </c>
      <c r="E68" s="12" t="s">
        <v>1619</v>
      </c>
      <c r="F68" s="13"/>
    </row>
    <row r="69" spans="1:6">
      <c r="B69" s="3" t="s">
        <v>1576</v>
      </c>
      <c r="C69" s="3" t="s">
        <v>1576</v>
      </c>
      <c r="D69" s="3" t="s">
        <v>1620</v>
      </c>
      <c r="E69" s="12" t="s">
        <v>1621</v>
      </c>
      <c r="F69" s="13"/>
    </row>
    <row r="70" spans="1:6">
      <c r="B70" s="3" t="s">
        <v>1576</v>
      </c>
      <c r="C70" s="3" t="s">
        <v>1576</v>
      </c>
      <c r="D70" s="3" t="s">
        <v>1622</v>
      </c>
      <c r="E70" s="12" t="s">
        <v>1623</v>
      </c>
      <c r="F70" s="13"/>
    </row>
    <row r="71" spans="1:6">
      <c r="B71" s="3" t="s">
        <v>1576</v>
      </c>
      <c r="C71" s="3" t="s">
        <v>1576</v>
      </c>
      <c r="D71" s="3" t="s">
        <v>1624</v>
      </c>
      <c r="E71" s="12" t="s">
        <v>1625</v>
      </c>
      <c r="F71" s="13"/>
    </row>
    <row r="72" spans="1:6">
      <c r="B72" s="3" t="s">
        <v>1576</v>
      </c>
      <c r="C72" s="3" t="s">
        <v>1576</v>
      </c>
      <c r="D72" s="3" t="s">
        <v>1626</v>
      </c>
      <c r="E72" s="12" t="s">
        <v>1627</v>
      </c>
      <c r="F72" s="13"/>
    </row>
    <row r="73" spans="1:6">
      <c r="B73" s="3" t="s">
        <v>1576</v>
      </c>
      <c r="C73" s="3" t="s">
        <v>1628</v>
      </c>
      <c r="D73" s="3" t="s">
        <v>1576</v>
      </c>
      <c r="E73" s="12" t="s">
        <v>1134</v>
      </c>
      <c r="F73" s="13"/>
    </row>
    <row r="76" spans="1:6" ht="15" thickBot="1"/>
    <row r="77" spans="1:6" thickBot="1">
      <c r="B77" s="3" t="s">
        <v>1576</v>
      </c>
      <c r="C77" s="3" t="s">
        <v>1576</v>
      </c>
      <c r="D77" s="7" t="s">
        <v>448</v>
      </c>
      <c r="E77" s="8" t="s">
        <v>456</v>
      </c>
      <c r="F77" s="9">
        <f>SUM(F80:F164)</f>
        <v>0</v>
      </c>
    </row>
    <row r="79" spans="1:6" s="1" customFormat="1" ht="13.5">
      <c r="A79" s="14" t="s">
        <v>186</v>
      </c>
      <c r="B79" s="14" t="s">
        <v>187</v>
      </c>
      <c r="C79" s="14" t="s">
        <v>188</v>
      </c>
      <c r="D79" s="14" t="s">
        <v>189</v>
      </c>
      <c r="E79" s="10" t="s">
        <v>190</v>
      </c>
      <c r="F79" s="11"/>
    </row>
    <row r="80" spans="1:6">
      <c r="A80" s="2">
        <v>2</v>
      </c>
      <c r="B80" s="3" t="s">
        <v>1135</v>
      </c>
      <c r="C80" s="3" t="s">
        <v>1576</v>
      </c>
      <c r="D80" s="3" t="s">
        <v>1576</v>
      </c>
      <c r="E80" s="12" t="s">
        <v>1136</v>
      </c>
      <c r="F80" s="25"/>
    </row>
    <row r="81" spans="2:6">
      <c r="B81" s="3" t="s">
        <v>1576</v>
      </c>
      <c r="C81" s="3" t="s">
        <v>1137</v>
      </c>
      <c r="D81" s="3" t="s">
        <v>1576</v>
      </c>
      <c r="E81" s="12" t="s">
        <v>208</v>
      </c>
      <c r="F81" s="13"/>
    </row>
    <row r="82" spans="2:6">
      <c r="B82" s="3" t="s">
        <v>1576</v>
      </c>
      <c r="C82" s="3" t="s">
        <v>209</v>
      </c>
      <c r="D82" s="3" t="s">
        <v>1576</v>
      </c>
      <c r="E82" s="12" t="s">
        <v>210</v>
      </c>
      <c r="F82" s="13"/>
    </row>
    <row r="83" spans="2:6">
      <c r="B83" s="3" t="s">
        <v>1576</v>
      </c>
      <c r="C83" s="3" t="s">
        <v>211</v>
      </c>
      <c r="D83" s="3" t="s">
        <v>1576</v>
      </c>
      <c r="E83" s="12" t="s">
        <v>212</v>
      </c>
      <c r="F83" s="13"/>
    </row>
    <row r="84" spans="2:6">
      <c r="B84" s="3" t="s">
        <v>1576</v>
      </c>
      <c r="C84" s="3" t="s">
        <v>213</v>
      </c>
      <c r="D84" s="3" t="s">
        <v>1576</v>
      </c>
      <c r="E84" s="12" t="s">
        <v>214</v>
      </c>
      <c r="F84" s="13"/>
    </row>
    <row r="85" spans="2:6">
      <c r="B85" s="3" t="s">
        <v>1576</v>
      </c>
      <c r="C85" s="3" t="s">
        <v>215</v>
      </c>
      <c r="D85" s="3" t="s">
        <v>1576</v>
      </c>
      <c r="E85" s="12" t="s">
        <v>216</v>
      </c>
      <c r="F85" s="13"/>
    </row>
    <row r="86" spans="2:6">
      <c r="B86" s="3" t="s">
        <v>1576</v>
      </c>
      <c r="C86" s="3" t="s">
        <v>217</v>
      </c>
      <c r="D86" s="3" t="s">
        <v>1576</v>
      </c>
      <c r="E86" s="12" t="s">
        <v>218</v>
      </c>
      <c r="F86" s="13"/>
    </row>
    <row r="87" spans="2:6">
      <c r="B87" s="3" t="s">
        <v>1576</v>
      </c>
      <c r="C87" s="3" t="s">
        <v>219</v>
      </c>
      <c r="D87" s="3" t="s">
        <v>1576</v>
      </c>
      <c r="E87" s="12" t="s">
        <v>220</v>
      </c>
      <c r="F87" s="13"/>
    </row>
    <row r="88" spans="2:6">
      <c r="B88" s="3" t="s">
        <v>1576</v>
      </c>
      <c r="C88" s="3" t="s">
        <v>221</v>
      </c>
      <c r="D88" s="3" t="s">
        <v>1576</v>
      </c>
      <c r="E88" s="12" t="s">
        <v>222</v>
      </c>
      <c r="F88" s="13"/>
    </row>
    <row r="89" spans="2:6">
      <c r="B89" s="3" t="s">
        <v>836</v>
      </c>
      <c r="C89" s="3" t="s">
        <v>1576</v>
      </c>
      <c r="D89" s="3" t="s">
        <v>1576</v>
      </c>
      <c r="E89" s="12" t="s">
        <v>223</v>
      </c>
      <c r="F89" s="25"/>
    </row>
    <row r="90" spans="2:6">
      <c r="B90" s="3" t="s">
        <v>1576</v>
      </c>
      <c r="C90" s="3" t="s">
        <v>854</v>
      </c>
      <c r="D90" s="3" t="s">
        <v>1576</v>
      </c>
      <c r="E90" s="12" t="s">
        <v>398</v>
      </c>
      <c r="F90" s="13"/>
    </row>
    <row r="91" spans="2:6">
      <c r="B91" s="3" t="s">
        <v>1576</v>
      </c>
      <c r="C91" s="3" t="s">
        <v>399</v>
      </c>
      <c r="D91" s="3" t="s">
        <v>1576</v>
      </c>
      <c r="E91" s="12" t="s">
        <v>400</v>
      </c>
      <c r="F91" s="13"/>
    </row>
    <row r="92" spans="2:6">
      <c r="B92" s="3" t="s">
        <v>1576</v>
      </c>
      <c r="C92" s="3" t="s">
        <v>401</v>
      </c>
      <c r="D92" s="3" t="s">
        <v>1576</v>
      </c>
      <c r="E92" s="12" t="s">
        <v>402</v>
      </c>
      <c r="F92" s="13"/>
    </row>
    <row r="93" spans="2:6">
      <c r="B93" s="3" t="s">
        <v>1576</v>
      </c>
      <c r="C93" s="3" t="s">
        <v>403</v>
      </c>
      <c r="D93" s="3" t="s">
        <v>1576</v>
      </c>
      <c r="E93" s="12" t="s">
        <v>404</v>
      </c>
      <c r="F93" s="13"/>
    </row>
    <row r="94" spans="2:6">
      <c r="B94" s="3" t="s">
        <v>1576</v>
      </c>
      <c r="C94" s="3" t="s">
        <v>405</v>
      </c>
      <c r="D94" s="3" t="s">
        <v>1576</v>
      </c>
      <c r="E94" s="12" t="s">
        <v>406</v>
      </c>
      <c r="F94" s="13"/>
    </row>
    <row r="95" spans="2:6">
      <c r="B95" s="3" t="s">
        <v>1576</v>
      </c>
      <c r="C95" s="3" t="s">
        <v>407</v>
      </c>
      <c r="D95" s="3" t="s">
        <v>1576</v>
      </c>
      <c r="E95" s="12" t="s">
        <v>408</v>
      </c>
      <c r="F95" s="13"/>
    </row>
    <row r="96" spans="2:6">
      <c r="B96" s="3" t="s">
        <v>1576</v>
      </c>
      <c r="C96" s="3" t="s">
        <v>409</v>
      </c>
      <c r="D96" s="3" t="s">
        <v>1576</v>
      </c>
      <c r="E96" s="12" t="s">
        <v>410</v>
      </c>
      <c r="F96" s="13"/>
    </row>
    <row r="97" spans="2:6">
      <c r="B97" s="3" t="s">
        <v>855</v>
      </c>
      <c r="C97" s="3" t="s">
        <v>1576</v>
      </c>
      <c r="D97" s="3" t="s">
        <v>1576</v>
      </c>
      <c r="E97" s="12" t="s">
        <v>411</v>
      </c>
      <c r="F97" s="25"/>
    </row>
    <row r="98" spans="2:6">
      <c r="B98" s="3" t="s">
        <v>1576</v>
      </c>
      <c r="C98" s="3" t="s">
        <v>856</v>
      </c>
      <c r="D98" s="3" t="s">
        <v>1576</v>
      </c>
      <c r="E98" s="12" t="s">
        <v>412</v>
      </c>
      <c r="F98" s="25"/>
    </row>
    <row r="99" spans="2:6">
      <c r="B99" s="3" t="s">
        <v>1576</v>
      </c>
      <c r="C99" s="3" t="s">
        <v>1576</v>
      </c>
      <c r="D99" s="3" t="s">
        <v>857</v>
      </c>
      <c r="E99" s="12" t="s">
        <v>413</v>
      </c>
      <c r="F99" s="13"/>
    </row>
    <row r="100" spans="2:6">
      <c r="B100" s="3" t="s">
        <v>1576</v>
      </c>
      <c r="C100" s="3" t="s">
        <v>1576</v>
      </c>
      <c r="D100" s="3" t="s">
        <v>858</v>
      </c>
      <c r="E100" s="12" t="s">
        <v>414</v>
      </c>
      <c r="F100" s="13"/>
    </row>
    <row r="101" spans="2:6">
      <c r="B101" s="3" t="s">
        <v>1576</v>
      </c>
      <c r="C101" s="3" t="s">
        <v>1576</v>
      </c>
      <c r="D101" s="3" t="s">
        <v>859</v>
      </c>
      <c r="E101" s="12" t="s">
        <v>151</v>
      </c>
      <c r="F101" s="13"/>
    </row>
    <row r="102" spans="2:6">
      <c r="B102" s="3" t="s">
        <v>1576</v>
      </c>
      <c r="C102" s="3" t="s">
        <v>152</v>
      </c>
      <c r="D102" s="3" t="s">
        <v>1576</v>
      </c>
      <c r="E102" s="12" t="s">
        <v>153</v>
      </c>
      <c r="F102" s="25"/>
    </row>
    <row r="103" spans="2:6">
      <c r="B103" s="3" t="s">
        <v>1576</v>
      </c>
      <c r="C103" s="3" t="s">
        <v>1576</v>
      </c>
      <c r="D103" s="3" t="s">
        <v>154</v>
      </c>
      <c r="E103" s="12" t="s">
        <v>155</v>
      </c>
      <c r="F103" s="13"/>
    </row>
    <row r="104" spans="2:6">
      <c r="B104" s="3" t="s">
        <v>1576</v>
      </c>
      <c r="C104" s="3" t="s">
        <v>1576</v>
      </c>
      <c r="D104" s="3" t="s">
        <v>156</v>
      </c>
      <c r="E104" s="12" t="s">
        <v>157</v>
      </c>
      <c r="F104" s="13"/>
    </row>
    <row r="105" spans="2:6">
      <c r="B105" s="3" t="s">
        <v>1576</v>
      </c>
      <c r="C105" s="3" t="s">
        <v>1576</v>
      </c>
      <c r="D105" s="3" t="s">
        <v>158</v>
      </c>
      <c r="E105" s="12" t="s">
        <v>159</v>
      </c>
      <c r="F105" s="13"/>
    </row>
    <row r="106" spans="2:6">
      <c r="B106" s="3" t="s">
        <v>1576</v>
      </c>
      <c r="C106" s="3" t="s">
        <v>1576</v>
      </c>
      <c r="D106" s="3" t="s">
        <v>642</v>
      </c>
      <c r="E106" s="12" t="s">
        <v>477</v>
      </c>
      <c r="F106" s="13"/>
    </row>
    <row r="107" spans="2:6">
      <c r="B107" s="3" t="s">
        <v>1576</v>
      </c>
      <c r="C107" s="3" t="s">
        <v>1576</v>
      </c>
      <c r="D107" s="3" t="s">
        <v>478</v>
      </c>
      <c r="E107" s="12" t="s">
        <v>479</v>
      </c>
      <c r="F107" s="13"/>
    </row>
    <row r="108" spans="2:6">
      <c r="B108" s="3" t="s">
        <v>1576</v>
      </c>
      <c r="C108" s="3" t="s">
        <v>1576</v>
      </c>
      <c r="D108" s="3" t="s">
        <v>1105</v>
      </c>
      <c r="E108" s="12" t="s">
        <v>1649</v>
      </c>
      <c r="F108" s="13"/>
    </row>
    <row r="109" spans="2:6">
      <c r="B109" s="3" t="s">
        <v>1576</v>
      </c>
      <c r="C109" s="3" t="s">
        <v>1576</v>
      </c>
      <c r="D109" s="3" t="s">
        <v>1650</v>
      </c>
      <c r="E109" s="12" t="s">
        <v>1651</v>
      </c>
      <c r="F109" s="13"/>
    </row>
    <row r="110" spans="2:6">
      <c r="B110" s="3" t="s">
        <v>1576</v>
      </c>
      <c r="C110" s="3" t="s">
        <v>1576</v>
      </c>
      <c r="D110" s="3" t="s">
        <v>1652</v>
      </c>
      <c r="E110" s="12" t="s">
        <v>1653</v>
      </c>
      <c r="F110" s="13"/>
    </row>
    <row r="111" spans="2:6">
      <c r="B111" s="3" t="s">
        <v>1576</v>
      </c>
      <c r="C111" s="3" t="s">
        <v>1576</v>
      </c>
      <c r="D111" s="3" t="s">
        <v>1654</v>
      </c>
      <c r="E111" s="12" t="s">
        <v>1655</v>
      </c>
      <c r="F111" s="13"/>
    </row>
    <row r="112" spans="2:6">
      <c r="B112" s="3" t="s">
        <v>1576</v>
      </c>
      <c r="C112" s="3" t="s">
        <v>1576</v>
      </c>
      <c r="D112" s="3" t="s">
        <v>1656</v>
      </c>
      <c r="E112" s="12" t="s">
        <v>1657</v>
      </c>
      <c r="F112" s="13"/>
    </row>
    <row r="113" spans="1:6">
      <c r="B113" s="3" t="s">
        <v>1576</v>
      </c>
      <c r="C113" s="3" t="s">
        <v>1576</v>
      </c>
      <c r="D113" s="3" t="s">
        <v>1658</v>
      </c>
      <c r="E113" s="12" t="s">
        <v>1659</v>
      </c>
      <c r="F113" s="13"/>
    </row>
    <row r="114" spans="1:6">
      <c r="B114" s="3" t="s">
        <v>1576</v>
      </c>
      <c r="C114" s="3" t="s">
        <v>1576</v>
      </c>
      <c r="D114" s="3" t="s">
        <v>1660</v>
      </c>
      <c r="E114" s="12" t="s">
        <v>1661</v>
      </c>
      <c r="F114" s="13"/>
    </row>
    <row r="115" spans="1:6">
      <c r="B115" s="3" t="s">
        <v>1576</v>
      </c>
      <c r="C115" s="3" t="s">
        <v>1662</v>
      </c>
      <c r="D115" s="3" t="s">
        <v>1576</v>
      </c>
      <c r="E115" s="12" t="s">
        <v>1663</v>
      </c>
      <c r="F115" s="25"/>
    </row>
    <row r="116" spans="1:6">
      <c r="B116" s="3" t="s">
        <v>1576</v>
      </c>
      <c r="C116" s="3" t="s">
        <v>1576</v>
      </c>
      <c r="D116" s="3" t="s">
        <v>1664</v>
      </c>
      <c r="E116" s="12" t="s">
        <v>1665</v>
      </c>
      <c r="F116" s="13"/>
    </row>
    <row r="117" spans="1:6">
      <c r="B117" s="3" t="s">
        <v>1576</v>
      </c>
      <c r="C117" s="3" t="s">
        <v>1576</v>
      </c>
      <c r="D117" s="3" t="s">
        <v>1666</v>
      </c>
      <c r="E117" s="12" t="s">
        <v>1667</v>
      </c>
      <c r="F117" s="13"/>
    </row>
    <row r="118" spans="1:6">
      <c r="B118" s="3" t="s">
        <v>1576</v>
      </c>
      <c r="C118" s="3" t="s">
        <v>1576</v>
      </c>
      <c r="D118" s="3" t="s">
        <v>1668</v>
      </c>
      <c r="E118" s="12" t="s">
        <v>1669</v>
      </c>
      <c r="F118" s="13"/>
    </row>
    <row r="119" spans="1:6">
      <c r="B119" s="3" t="s">
        <v>1576</v>
      </c>
      <c r="C119" s="3" t="s">
        <v>1576</v>
      </c>
      <c r="D119" s="3" t="s">
        <v>1670</v>
      </c>
      <c r="E119" s="12" t="s">
        <v>1671</v>
      </c>
      <c r="F119" s="13"/>
    </row>
    <row r="120" spans="1:6">
      <c r="B120" s="3" t="s">
        <v>1576</v>
      </c>
      <c r="C120" s="3" t="s">
        <v>1576</v>
      </c>
      <c r="D120" s="3" t="s">
        <v>1672</v>
      </c>
      <c r="E120" s="12" t="s">
        <v>1673</v>
      </c>
      <c r="F120" s="13"/>
    </row>
    <row r="121" spans="1:6">
      <c r="B121" s="3" t="s">
        <v>1576</v>
      </c>
      <c r="C121" s="3" t="s">
        <v>1674</v>
      </c>
      <c r="D121" s="3" t="s">
        <v>1576</v>
      </c>
      <c r="E121" s="12" t="s">
        <v>1675</v>
      </c>
      <c r="F121" s="13"/>
    </row>
    <row r="122" spans="1:6">
      <c r="B122" s="3" t="s">
        <v>1576</v>
      </c>
      <c r="C122" s="3" t="s">
        <v>1676</v>
      </c>
      <c r="D122" s="3" t="s">
        <v>1576</v>
      </c>
      <c r="E122" s="12" t="s">
        <v>1677</v>
      </c>
      <c r="F122" s="13"/>
    </row>
    <row r="123" spans="1:6">
      <c r="B123" s="3" t="s">
        <v>1576</v>
      </c>
      <c r="C123" s="3" t="s">
        <v>1678</v>
      </c>
      <c r="D123" s="3" t="s">
        <v>1576</v>
      </c>
      <c r="E123" s="12" t="s">
        <v>1679</v>
      </c>
      <c r="F123" s="25"/>
    </row>
    <row r="124" spans="1:6">
      <c r="B124" s="3" t="s">
        <v>1576</v>
      </c>
      <c r="C124" s="3" t="s">
        <v>1576</v>
      </c>
      <c r="D124" s="3" t="s">
        <v>1680</v>
      </c>
      <c r="E124" s="12" t="s">
        <v>1681</v>
      </c>
      <c r="F124" s="13"/>
    </row>
    <row r="125" spans="1:6">
      <c r="B125" s="3" t="s">
        <v>1576</v>
      </c>
      <c r="C125" s="3" t="s">
        <v>1576</v>
      </c>
      <c r="D125" s="3" t="s">
        <v>1682</v>
      </c>
      <c r="E125" s="12" t="s">
        <v>1683</v>
      </c>
      <c r="F125" s="13"/>
    </row>
    <row r="126" spans="1:6" ht="13.7" customHeight="1">
      <c r="B126" s="3" t="s">
        <v>1576</v>
      </c>
      <c r="C126" s="3" t="s">
        <v>1576</v>
      </c>
      <c r="D126" s="3" t="s">
        <v>1684</v>
      </c>
      <c r="E126" s="12" t="s">
        <v>1603</v>
      </c>
      <c r="F126" s="13"/>
    </row>
    <row r="127" spans="1:6">
      <c r="A127" s="3" t="s">
        <v>1576</v>
      </c>
      <c r="B127" s="3" t="s">
        <v>1576</v>
      </c>
      <c r="C127" s="3" t="s">
        <v>1604</v>
      </c>
      <c r="D127" s="3" t="s">
        <v>1576</v>
      </c>
      <c r="E127" s="12" t="s">
        <v>1605</v>
      </c>
      <c r="F127" s="25"/>
    </row>
    <row r="128" spans="1:6">
      <c r="A128" s="3" t="s">
        <v>1576</v>
      </c>
      <c r="B128" s="3" t="s">
        <v>1576</v>
      </c>
      <c r="C128" s="3" t="s">
        <v>1576</v>
      </c>
      <c r="D128" s="3" t="s">
        <v>1606</v>
      </c>
      <c r="E128" s="12" t="s">
        <v>828</v>
      </c>
      <c r="F128" s="13"/>
    </row>
    <row r="129" spans="1:6">
      <c r="A129" s="3" t="s">
        <v>1576</v>
      </c>
      <c r="B129" s="3" t="s">
        <v>1576</v>
      </c>
      <c r="C129" s="3" t="s">
        <v>1576</v>
      </c>
      <c r="D129" s="3" t="s">
        <v>829</v>
      </c>
      <c r="E129" s="12" t="s">
        <v>830</v>
      </c>
      <c r="F129" s="13"/>
    </row>
    <row r="130" spans="1:6">
      <c r="A130" s="3" t="s">
        <v>1576</v>
      </c>
      <c r="B130" s="3" t="s">
        <v>1576</v>
      </c>
      <c r="C130" s="3" t="s">
        <v>1576</v>
      </c>
      <c r="D130" s="3" t="s">
        <v>1508</v>
      </c>
      <c r="E130" s="12" t="s">
        <v>1509</v>
      </c>
      <c r="F130" s="13"/>
    </row>
    <row r="131" spans="1:6">
      <c r="A131" s="3" t="s">
        <v>1576</v>
      </c>
      <c r="B131" s="3" t="s">
        <v>1576</v>
      </c>
      <c r="C131" s="3" t="s">
        <v>1576</v>
      </c>
      <c r="D131" s="3" t="s">
        <v>1510</v>
      </c>
      <c r="E131" s="12" t="s">
        <v>1586</v>
      </c>
      <c r="F131" s="13"/>
    </row>
    <row r="132" spans="1:6">
      <c r="A132" s="3" t="s">
        <v>1576</v>
      </c>
      <c r="B132" s="3" t="s">
        <v>1576</v>
      </c>
      <c r="C132" s="3" t="s">
        <v>1576</v>
      </c>
      <c r="D132" s="3" t="s">
        <v>1587</v>
      </c>
      <c r="E132" s="12" t="s">
        <v>1588</v>
      </c>
      <c r="F132" s="13"/>
    </row>
    <row r="133" spans="1:6">
      <c r="A133" s="3" t="s">
        <v>1576</v>
      </c>
      <c r="B133" s="3" t="s">
        <v>1576</v>
      </c>
      <c r="C133" s="3" t="s">
        <v>1576</v>
      </c>
      <c r="D133" s="3" t="s">
        <v>1589</v>
      </c>
      <c r="E133" s="12" t="s">
        <v>1590</v>
      </c>
      <c r="F133" s="13"/>
    </row>
    <row r="134" spans="1:6">
      <c r="A134" s="3" t="s">
        <v>1576</v>
      </c>
      <c r="B134" s="3" t="s">
        <v>1576</v>
      </c>
      <c r="C134" s="3" t="s">
        <v>1576</v>
      </c>
      <c r="D134" s="3" t="s">
        <v>1591</v>
      </c>
      <c r="E134" s="12" t="s">
        <v>1592</v>
      </c>
      <c r="F134" s="25"/>
    </row>
    <row r="135" spans="1:6">
      <c r="D135" s="42">
        <v>226.09</v>
      </c>
      <c r="E135" s="12" t="s">
        <v>1087</v>
      </c>
      <c r="F135" s="13"/>
    </row>
    <row r="136" spans="1:6">
      <c r="D136" s="3">
        <v>226.09100000000001</v>
      </c>
      <c r="E136" s="12" t="s">
        <v>1088</v>
      </c>
      <c r="F136" s="13"/>
    </row>
    <row r="137" spans="1:6">
      <c r="D137" s="42">
        <v>226.09200000000001</v>
      </c>
      <c r="E137" s="12" t="s">
        <v>1089</v>
      </c>
      <c r="F137" s="13"/>
    </row>
    <row r="138" spans="1:6">
      <c r="D138" s="42">
        <v>226.09299999999999</v>
      </c>
      <c r="E138" s="12" t="s">
        <v>1340</v>
      </c>
      <c r="F138" s="13"/>
    </row>
    <row r="139" spans="1:6">
      <c r="D139" s="3">
        <v>226.09399999999999</v>
      </c>
      <c r="E139" s="12" t="s">
        <v>1148</v>
      </c>
      <c r="F139" s="13"/>
    </row>
    <row r="140" spans="1:6">
      <c r="A140" s="3" t="s">
        <v>1576</v>
      </c>
      <c r="B140" s="3" t="s">
        <v>1576</v>
      </c>
      <c r="C140" s="3" t="s">
        <v>1576</v>
      </c>
      <c r="D140" s="3" t="s">
        <v>1593</v>
      </c>
      <c r="E140" s="12" t="s">
        <v>1594</v>
      </c>
      <c r="F140" s="13"/>
    </row>
    <row r="141" spans="1:6">
      <c r="A141" s="3" t="s">
        <v>1576</v>
      </c>
      <c r="B141" s="3" t="s">
        <v>1576</v>
      </c>
      <c r="C141" s="3" t="s">
        <v>1595</v>
      </c>
      <c r="D141" s="3" t="s">
        <v>1576</v>
      </c>
      <c r="E141" s="12" t="s">
        <v>1629</v>
      </c>
      <c r="F141" s="25"/>
    </row>
    <row r="142" spans="1:6">
      <c r="A142" s="3" t="s">
        <v>1576</v>
      </c>
      <c r="B142" s="3" t="s">
        <v>1576</v>
      </c>
      <c r="C142" s="3" t="s">
        <v>1576</v>
      </c>
      <c r="D142" s="3" t="s">
        <v>1630</v>
      </c>
      <c r="E142" s="12" t="s">
        <v>1631</v>
      </c>
      <c r="F142" s="13"/>
    </row>
    <row r="143" spans="1:6">
      <c r="A143" s="3" t="s">
        <v>1576</v>
      </c>
      <c r="B143" s="3" t="s">
        <v>1576</v>
      </c>
      <c r="C143" s="3" t="s">
        <v>1576</v>
      </c>
      <c r="D143" s="3" t="s">
        <v>1632</v>
      </c>
      <c r="E143" s="12" t="s">
        <v>1633</v>
      </c>
      <c r="F143" s="13"/>
    </row>
    <row r="144" spans="1:6">
      <c r="A144" s="3" t="s">
        <v>1576</v>
      </c>
      <c r="B144" s="3" t="s">
        <v>1576</v>
      </c>
      <c r="C144" s="3" t="s">
        <v>1576</v>
      </c>
      <c r="D144" s="3" t="s">
        <v>970</v>
      </c>
      <c r="E144" s="12" t="s">
        <v>971</v>
      </c>
      <c r="F144" s="13"/>
    </row>
    <row r="145" spans="1:6">
      <c r="A145" s="3" t="s">
        <v>1576</v>
      </c>
      <c r="B145" s="3" t="s">
        <v>1576</v>
      </c>
      <c r="C145" s="3" t="s">
        <v>1576</v>
      </c>
      <c r="D145" s="3" t="s">
        <v>972</v>
      </c>
      <c r="E145" s="12" t="s">
        <v>973</v>
      </c>
      <c r="F145" s="13"/>
    </row>
    <row r="146" spans="1:6">
      <c r="A146" s="3" t="s">
        <v>1576</v>
      </c>
      <c r="B146" s="3" t="s">
        <v>1576</v>
      </c>
      <c r="C146" s="3" t="s">
        <v>1576</v>
      </c>
      <c r="D146" s="3" t="s">
        <v>974</v>
      </c>
      <c r="E146" s="12" t="s">
        <v>975</v>
      </c>
      <c r="F146" s="13"/>
    </row>
    <row r="147" spans="1:6">
      <c r="A147" s="3" t="s">
        <v>1576</v>
      </c>
      <c r="B147" s="3" t="s">
        <v>1576</v>
      </c>
      <c r="C147" s="3" t="s">
        <v>1576</v>
      </c>
      <c r="D147" s="3" t="s">
        <v>976</v>
      </c>
      <c r="E147" s="12" t="s">
        <v>977</v>
      </c>
      <c r="F147" s="13"/>
    </row>
    <row r="148" spans="1:6">
      <c r="A148" s="3" t="s">
        <v>1576</v>
      </c>
      <c r="B148" s="3" t="s">
        <v>1576</v>
      </c>
      <c r="C148" s="3" t="s">
        <v>1576</v>
      </c>
      <c r="D148" s="3" t="s">
        <v>978</v>
      </c>
      <c r="E148" s="12" t="s">
        <v>979</v>
      </c>
      <c r="F148" s="13"/>
    </row>
    <row r="149" spans="1:6">
      <c r="A149" s="3" t="s">
        <v>1576</v>
      </c>
      <c r="B149" s="3" t="s">
        <v>1576</v>
      </c>
      <c r="C149" s="3" t="s">
        <v>1576</v>
      </c>
      <c r="D149" s="3" t="s">
        <v>980</v>
      </c>
      <c r="E149" s="12" t="s">
        <v>981</v>
      </c>
      <c r="F149" s="13"/>
    </row>
    <row r="150" spans="1:6">
      <c r="A150" s="3" t="s">
        <v>1576</v>
      </c>
      <c r="B150" s="3" t="s">
        <v>982</v>
      </c>
      <c r="C150" s="3" t="s">
        <v>1576</v>
      </c>
      <c r="D150" s="3" t="s">
        <v>1576</v>
      </c>
      <c r="E150" s="12" t="s">
        <v>983</v>
      </c>
      <c r="F150" s="25"/>
    </row>
    <row r="151" spans="1:6">
      <c r="A151" s="3" t="s">
        <v>1576</v>
      </c>
      <c r="B151" s="3" t="s">
        <v>1576</v>
      </c>
      <c r="C151" s="3" t="s">
        <v>984</v>
      </c>
      <c r="D151" s="3" t="s">
        <v>1576</v>
      </c>
      <c r="E151" s="12" t="s">
        <v>985</v>
      </c>
      <c r="F151" s="25"/>
    </row>
    <row r="152" spans="1:6">
      <c r="A152" s="3" t="s">
        <v>1576</v>
      </c>
      <c r="B152" s="3" t="s">
        <v>1576</v>
      </c>
      <c r="C152" s="3" t="s">
        <v>1576</v>
      </c>
      <c r="D152" s="3" t="s">
        <v>986</v>
      </c>
      <c r="E152" s="12" t="s">
        <v>1162</v>
      </c>
      <c r="F152" s="13"/>
    </row>
    <row r="153" spans="1:6">
      <c r="A153" s="3" t="s">
        <v>1576</v>
      </c>
      <c r="B153" s="3" t="s">
        <v>1576</v>
      </c>
      <c r="C153" s="3" t="s">
        <v>1576</v>
      </c>
      <c r="D153" s="3" t="s">
        <v>987</v>
      </c>
      <c r="E153" s="12" t="s">
        <v>988</v>
      </c>
      <c r="F153" s="13"/>
    </row>
    <row r="154" spans="1:6">
      <c r="A154" s="3" t="s">
        <v>1576</v>
      </c>
      <c r="B154" s="3" t="s">
        <v>1576</v>
      </c>
      <c r="C154" s="3" t="s">
        <v>1576</v>
      </c>
      <c r="D154" s="3" t="s">
        <v>989</v>
      </c>
      <c r="E154" s="12" t="s">
        <v>990</v>
      </c>
      <c r="F154" s="13"/>
    </row>
    <row r="155" spans="1:6">
      <c r="A155" s="3" t="s">
        <v>1576</v>
      </c>
      <c r="B155" s="3" t="s">
        <v>1576</v>
      </c>
      <c r="C155" s="3" t="s">
        <v>991</v>
      </c>
      <c r="D155" s="3" t="s">
        <v>1576</v>
      </c>
      <c r="E155" s="12" t="s">
        <v>992</v>
      </c>
      <c r="F155" s="25"/>
    </row>
    <row r="156" spans="1:6">
      <c r="A156" s="3" t="s">
        <v>1576</v>
      </c>
      <c r="B156" s="3" t="s">
        <v>1576</v>
      </c>
      <c r="C156" s="3" t="s">
        <v>1576</v>
      </c>
      <c r="D156" s="3" t="s">
        <v>993</v>
      </c>
      <c r="E156" s="12" t="s">
        <v>1162</v>
      </c>
      <c r="F156" s="13"/>
    </row>
    <row r="157" spans="1:6">
      <c r="A157" s="3" t="s">
        <v>1576</v>
      </c>
      <c r="B157" s="3" t="s">
        <v>1576</v>
      </c>
      <c r="C157" s="3" t="s">
        <v>1576</v>
      </c>
      <c r="D157" s="3" t="s">
        <v>994</v>
      </c>
      <c r="E157" s="12" t="s">
        <v>988</v>
      </c>
      <c r="F157" s="13"/>
    </row>
    <row r="158" spans="1:6">
      <c r="A158" s="3" t="s">
        <v>1576</v>
      </c>
      <c r="B158" s="3" t="s">
        <v>1576</v>
      </c>
      <c r="C158" s="3" t="s">
        <v>1576</v>
      </c>
      <c r="D158" s="3" t="s">
        <v>995</v>
      </c>
      <c r="E158" s="12" t="s">
        <v>990</v>
      </c>
      <c r="F158" s="13"/>
    </row>
    <row r="159" spans="1:6">
      <c r="A159" s="3" t="s">
        <v>1576</v>
      </c>
      <c r="B159" s="3" t="s">
        <v>1576</v>
      </c>
      <c r="C159" s="3" t="s">
        <v>996</v>
      </c>
      <c r="D159" s="3" t="s">
        <v>1576</v>
      </c>
      <c r="E159" s="12" t="s">
        <v>997</v>
      </c>
      <c r="F159" s="13"/>
    </row>
    <row r="160" spans="1:6">
      <c r="A160" s="3" t="s">
        <v>1576</v>
      </c>
      <c r="B160" s="3" t="s">
        <v>998</v>
      </c>
      <c r="C160" s="3" t="s">
        <v>1576</v>
      </c>
      <c r="D160" s="3" t="s">
        <v>1576</v>
      </c>
      <c r="E160" s="12" t="s">
        <v>999</v>
      </c>
      <c r="F160" s="25"/>
    </row>
    <row r="161" spans="1:6">
      <c r="A161" s="3" t="s">
        <v>1576</v>
      </c>
      <c r="B161" s="3" t="s">
        <v>1576</v>
      </c>
      <c r="C161" s="3" t="s">
        <v>1000</v>
      </c>
      <c r="D161" s="3" t="s">
        <v>1576</v>
      </c>
      <c r="E161" s="12" t="s">
        <v>1001</v>
      </c>
      <c r="F161" s="13"/>
    </row>
    <row r="162" spans="1:6">
      <c r="A162" s="3" t="s">
        <v>1576</v>
      </c>
      <c r="B162" s="3" t="s">
        <v>1002</v>
      </c>
      <c r="C162" s="3" t="s">
        <v>1576</v>
      </c>
      <c r="D162" s="3" t="s">
        <v>1576</v>
      </c>
      <c r="E162" s="12" t="s">
        <v>768</v>
      </c>
      <c r="F162" s="13"/>
    </row>
    <row r="163" spans="1:6">
      <c r="A163" s="3" t="s">
        <v>1576</v>
      </c>
      <c r="B163" s="3" t="s">
        <v>927</v>
      </c>
      <c r="C163" s="3" t="s">
        <v>1576</v>
      </c>
      <c r="D163" s="3" t="s">
        <v>1576</v>
      </c>
      <c r="E163" s="12" t="s">
        <v>769</v>
      </c>
      <c r="F163" s="13"/>
    </row>
    <row r="164" spans="1:6">
      <c r="A164" s="3" t="s">
        <v>1576</v>
      </c>
      <c r="B164" s="3" t="s">
        <v>659</v>
      </c>
      <c r="C164" s="3" t="s">
        <v>1576</v>
      </c>
      <c r="D164" s="3" t="s">
        <v>1576</v>
      </c>
      <c r="E164" s="12" t="s">
        <v>770</v>
      </c>
      <c r="F164" s="13"/>
    </row>
    <row r="167" spans="1:6" ht="15" thickBot="1"/>
    <row r="168" spans="1:6" thickBot="1">
      <c r="B168" s="3" t="s">
        <v>1576</v>
      </c>
      <c r="C168" s="3" t="s">
        <v>1576</v>
      </c>
      <c r="D168" s="7" t="s">
        <v>449</v>
      </c>
      <c r="E168" s="8" t="s">
        <v>457</v>
      </c>
      <c r="F168" s="9">
        <f>SUM(F171:F197)</f>
        <v>0</v>
      </c>
    </row>
    <row r="170" spans="1:6" s="1" customFormat="1" ht="13.5">
      <c r="A170" s="14" t="s">
        <v>186</v>
      </c>
      <c r="B170" s="14" t="s">
        <v>187</v>
      </c>
      <c r="C170" s="14" t="s">
        <v>188</v>
      </c>
      <c r="D170" s="14" t="s">
        <v>189</v>
      </c>
      <c r="E170" s="10" t="s">
        <v>190</v>
      </c>
      <c r="F170" s="11"/>
    </row>
    <row r="171" spans="1:6">
      <c r="A171" s="3" t="s">
        <v>1059</v>
      </c>
      <c r="B171" s="3" t="s">
        <v>1061</v>
      </c>
      <c r="C171" s="3" t="s">
        <v>1576</v>
      </c>
      <c r="D171" s="3" t="s">
        <v>1576</v>
      </c>
      <c r="E171" s="12" t="s">
        <v>771</v>
      </c>
      <c r="F171" s="25"/>
    </row>
    <row r="172" spans="1:6">
      <c r="A172" s="3" t="s">
        <v>1576</v>
      </c>
      <c r="B172" s="3" t="s">
        <v>1576</v>
      </c>
      <c r="C172" s="3" t="s">
        <v>1063</v>
      </c>
      <c r="D172" s="3" t="s">
        <v>1576</v>
      </c>
      <c r="E172" s="12" t="s">
        <v>772</v>
      </c>
      <c r="F172" s="13"/>
    </row>
    <row r="173" spans="1:6">
      <c r="A173" s="3" t="s">
        <v>1576</v>
      </c>
      <c r="B173" s="3" t="s">
        <v>1576</v>
      </c>
      <c r="C173" s="3" t="s">
        <v>788</v>
      </c>
      <c r="D173" s="3" t="s">
        <v>1576</v>
      </c>
      <c r="E173" s="12" t="s">
        <v>773</v>
      </c>
      <c r="F173" s="13"/>
    </row>
    <row r="174" spans="1:6">
      <c r="A174" s="3" t="s">
        <v>1576</v>
      </c>
      <c r="B174" s="3" t="s">
        <v>1576</v>
      </c>
      <c r="C174" s="3" t="s">
        <v>790</v>
      </c>
      <c r="D174" s="3" t="s">
        <v>1576</v>
      </c>
      <c r="E174" s="12" t="s">
        <v>774</v>
      </c>
      <c r="F174" s="13"/>
    </row>
    <row r="175" spans="1:6">
      <c r="A175" s="3" t="s">
        <v>1576</v>
      </c>
      <c r="B175" s="3" t="s">
        <v>791</v>
      </c>
      <c r="C175" s="3" t="s">
        <v>1576</v>
      </c>
      <c r="D175" s="3" t="s">
        <v>1576</v>
      </c>
      <c r="E175" s="12" t="s">
        <v>775</v>
      </c>
      <c r="F175" s="25"/>
    </row>
    <row r="176" spans="1:6">
      <c r="A176" s="3" t="s">
        <v>1576</v>
      </c>
      <c r="B176" s="3" t="s">
        <v>1576</v>
      </c>
      <c r="C176" s="3" t="s">
        <v>1559</v>
      </c>
      <c r="D176" s="3" t="s">
        <v>1576</v>
      </c>
      <c r="E176" s="12" t="s">
        <v>772</v>
      </c>
      <c r="F176" s="13"/>
    </row>
    <row r="177" spans="1:6">
      <c r="A177" s="3" t="s">
        <v>1576</v>
      </c>
      <c r="B177" s="3" t="s">
        <v>1576</v>
      </c>
      <c r="C177" s="3" t="s">
        <v>1560</v>
      </c>
      <c r="D177" s="3" t="s">
        <v>1576</v>
      </c>
      <c r="E177" s="12" t="s">
        <v>776</v>
      </c>
      <c r="F177" s="13"/>
    </row>
    <row r="178" spans="1:6">
      <c r="A178" s="3" t="s">
        <v>1576</v>
      </c>
      <c r="B178" s="3" t="s">
        <v>1576</v>
      </c>
      <c r="C178" s="3" t="s">
        <v>1563</v>
      </c>
      <c r="D178" s="3" t="s">
        <v>1576</v>
      </c>
      <c r="E178" s="12" t="s">
        <v>777</v>
      </c>
      <c r="F178" s="13"/>
    </row>
    <row r="179" spans="1:6">
      <c r="A179" s="3" t="s">
        <v>1576</v>
      </c>
      <c r="B179" s="3" t="s">
        <v>1564</v>
      </c>
      <c r="C179" s="3" t="s">
        <v>1576</v>
      </c>
      <c r="D179" s="3" t="s">
        <v>1576</v>
      </c>
      <c r="E179" s="12" t="s">
        <v>778</v>
      </c>
      <c r="F179" s="25"/>
    </row>
    <row r="180" spans="1:6">
      <c r="A180" s="3" t="s">
        <v>1576</v>
      </c>
      <c r="B180" s="3" t="s">
        <v>1576</v>
      </c>
      <c r="C180" s="3" t="s">
        <v>1566</v>
      </c>
      <c r="D180" s="3" t="s">
        <v>1576</v>
      </c>
      <c r="E180" s="12" t="s">
        <v>772</v>
      </c>
      <c r="F180" s="13"/>
    </row>
    <row r="181" spans="1:6">
      <c r="A181" s="3" t="s">
        <v>1576</v>
      </c>
      <c r="B181" s="3" t="s">
        <v>1576</v>
      </c>
      <c r="C181" s="3" t="s">
        <v>1567</v>
      </c>
      <c r="D181" s="3" t="s">
        <v>1576</v>
      </c>
      <c r="E181" s="12" t="s">
        <v>773</v>
      </c>
      <c r="F181" s="13"/>
    </row>
    <row r="182" spans="1:6">
      <c r="A182" s="3" t="s">
        <v>1576</v>
      </c>
      <c r="B182" s="3" t="s">
        <v>1576</v>
      </c>
      <c r="C182" s="3" t="s">
        <v>1569</v>
      </c>
      <c r="D182" s="3" t="s">
        <v>1576</v>
      </c>
      <c r="E182" s="12" t="s">
        <v>779</v>
      </c>
      <c r="F182" s="13"/>
    </row>
    <row r="183" spans="1:6">
      <c r="A183" s="3" t="s">
        <v>1576</v>
      </c>
      <c r="B183" s="3" t="s">
        <v>1576</v>
      </c>
      <c r="C183" s="3" t="s">
        <v>1572</v>
      </c>
      <c r="D183" s="3" t="s">
        <v>1576</v>
      </c>
      <c r="E183" s="12" t="s">
        <v>780</v>
      </c>
      <c r="F183" s="13"/>
    </row>
    <row r="184" spans="1:6">
      <c r="A184" s="3" t="s">
        <v>1576</v>
      </c>
      <c r="B184" s="3" t="s">
        <v>1573</v>
      </c>
      <c r="C184" s="3" t="s">
        <v>1576</v>
      </c>
      <c r="D184" s="3" t="s">
        <v>1576</v>
      </c>
      <c r="E184" s="12" t="s">
        <v>781</v>
      </c>
      <c r="F184" s="25"/>
    </row>
    <row r="185" spans="1:6">
      <c r="A185" s="3" t="s">
        <v>1576</v>
      </c>
      <c r="B185" s="3" t="s">
        <v>1576</v>
      </c>
      <c r="C185" s="3" t="s">
        <v>1574</v>
      </c>
      <c r="D185" s="3" t="s">
        <v>1576</v>
      </c>
      <c r="E185" s="12" t="s">
        <v>772</v>
      </c>
      <c r="F185" s="13"/>
    </row>
    <row r="186" spans="1:6">
      <c r="A186" s="3" t="s">
        <v>1576</v>
      </c>
      <c r="B186" s="3" t="s">
        <v>1576</v>
      </c>
      <c r="C186" s="3" t="s">
        <v>1575</v>
      </c>
      <c r="D186" s="3" t="s">
        <v>1576</v>
      </c>
      <c r="E186" s="12" t="s">
        <v>776</v>
      </c>
      <c r="F186" s="13"/>
    </row>
    <row r="187" spans="1:6">
      <c r="A187" s="3" t="s">
        <v>1576</v>
      </c>
      <c r="B187" s="3" t="s">
        <v>1576</v>
      </c>
      <c r="C187" s="3" t="s">
        <v>359</v>
      </c>
      <c r="D187" s="3" t="s">
        <v>1576</v>
      </c>
      <c r="E187" s="12" t="s">
        <v>779</v>
      </c>
      <c r="F187" s="13"/>
    </row>
    <row r="188" spans="1:6">
      <c r="A188" s="3" t="s">
        <v>1576</v>
      </c>
      <c r="B188" s="3" t="s">
        <v>1576</v>
      </c>
      <c r="C188" s="3" t="s">
        <v>378</v>
      </c>
      <c r="D188" s="3" t="s">
        <v>1576</v>
      </c>
      <c r="E188" s="12" t="s">
        <v>1081</v>
      </c>
      <c r="F188" s="13"/>
    </row>
    <row r="189" spans="1:6">
      <c r="A189" s="3" t="s">
        <v>1576</v>
      </c>
      <c r="B189" s="3" t="s">
        <v>379</v>
      </c>
      <c r="C189" s="3" t="s">
        <v>1576</v>
      </c>
      <c r="D189" s="3" t="s">
        <v>1576</v>
      </c>
      <c r="E189" s="12" t="s">
        <v>782</v>
      </c>
      <c r="F189" s="25"/>
    </row>
    <row r="190" spans="1:6">
      <c r="A190" s="3" t="s">
        <v>1576</v>
      </c>
      <c r="B190" s="3" t="s">
        <v>1576</v>
      </c>
      <c r="C190" s="3" t="s">
        <v>381</v>
      </c>
      <c r="D190" s="3" t="s">
        <v>1576</v>
      </c>
      <c r="E190" s="12" t="s">
        <v>1070</v>
      </c>
      <c r="F190" s="13"/>
    </row>
    <row r="191" spans="1:6">
      <c r="A191" s="3" t="s">
        <v>1576</v>
      </c>
      <c r="B191" s="3" t="s">
        <v>1576</v>
      </c>
      <c r="C191" s="3" t="s">
        <v>382</v>
      </c>
      <c r="D191" s="3" t="s">
        <v>1576</v>
      </c>
      <c r="E191" s="12" t="s">
        <v>783</v>
      </c>
      <c r="F191" s="13"/>
    </row>
    <row r="192" spans="1:6">
      <c r="A192" s="3" t="s">
        <v>1576</v>
      </c>
      <c r="B192" s="3" t="s">
        <v>708</v>
      </c>
      <c r="C192" s="3" t="s">
        <v>1576</v>
      </c>
      <c r="D192" s="3" t="s">
        <v>1576</v>
      </c>
      <c r="E192" s="12" t="s">
        <v>39</v>
      </c>
      <c r="F192" s="25"/>
    </row>
    <row r="193" spans="1:6">
      <c r="A193" s="3" t="s">
        <v>1576</v>
      </c>
      <c r="B193" s="3" t="s">
        <v>1576</v>
      </c>
      <c r="C193" s="3" t="s">
        <v>40</v>
      </c>
      <c r="D193" s="3" t="s">
        <v>1576</v>
      </c>
      <c r="E193" s="12" t="s">
        <v>1550</v>
      </c>
      <c r="F193" s="13"/>
    </row>
    <row r="194" spans="1:6">
      <c r="A194" s="3" t="s">
        <v>1576</v>
      </c>
      <c r="B194" s="3" t="s">
        <v>1576</v>
      </c>
      <c r="C194" s="3" t="s">
        <v>41</v>
      </c>
      <c r="D194" s="3" t="s">
        <v>1576</v>
      </c>
      <c r="E194" s="12" t="s">
        <v>42</v>
      </c>
      <c r="F194" s="13"/>
    </row>
    <row r="195" spans="1:6">
      <c r="A195" s="3" t="s">
        <v>1576</v>
      </c>
      <c r="B195" s="3" t="s">
        <v>1576</v>
      </c>
      <c r="C195" s="3" t="s">
        <v>43</v>
      </c>
      <c r="D195" s="3" t="s">
        <v>1576</v>
      </c>
      <c r="E195" s="12" t="s">
        <v>44</v>
      </c>
      <c r="F195" s="13"/>
    </row>
    <row r="196" spans="1:6">
      <c r="A196" s="3" t="s">
        <v>1576</v>
      </c>
      <c r="B196" s="3" t="s">
        <v>1576</v>
      </c>
      <c r="C196" s="3" t="s">
        <v>45</v>
      </c>
      <c r="D196" s="3" t="s">
        <v>1576</v>
      </c>
      <c r="E196" s="12" t="s">
        <v>46</v>
      </c>
      <c r="F196" s="13"/>
    </row>
    <row r="197" spans="1:6">
      <c r="A197" s="3" t="s">
        <v>1576</v>
      </c>
      <c r="B197" s="3" t="s">
        <v>1576</v>
      </c>
      <c r="C197" s="3" t="s">
        <v>47</v>
      </c>
      <c r="D197" s="3" t="s">
        <v>1576</v>
      </c>
      <c r="E197" s="12" t="s">
        <v>27</v>
      </c>
      <c r="F197" s="13"/>
    </row>
    <row r="200" spans="1:6" ht="15" thickBot="1"/>
    <row r="201" spans="1:6" thickBot="1">
      <c r="B201" s="3" t="s">
        <v>1576</v>
      </c>
      <c r="C201" s="3" t="s">
        <v>1576</v>
      </c>
      <c r="D201" s="7" t="s">
        <v>450</v>
      </c>
      <c r="E201" s="8" t="s">
        <v>458</v>
      </c>
      <c r="F201" s="9">
        <f>SUM(F204:F247)</f>
        <v>0</v>
      </c>
    </row>
    <row r="203" spans="1:6" s="1" customFormat="1" ht="13.5">
      <c r="A203" s="14" t="s">
        <v>186</v>
      </c>
      <c r="B203" s="14" t="s">
        <v>187</v>
      </c>
      <c r="C203" s="14" t="s">
        <v>188</v>
      </c>
      <c r="D203" s="14" t="s">
        <v>189</v>
      </c>
      <c r="E203" s="10" t="s">
        <v>190</v>
      </c>
      <c r="F203" s="11"/>
    </row>
    <row r="204" spans="1:6">
      <c r="A204" s="3" t="s">
        <v>677</v>
      </c>
      <c r="B204" s="3" t="s">
        <v>679</v>
      </c>
      <c r="C204" s="3" t="s">
        <v>1576</v>
      </c>
      <c r="D204" s="3" t="s">
        <v>1576</v>
      </c>
      <c r="E204" s="12" t="s">
        <v>28</v>
      </c>
      <c r="F204" s="13"/>
    </row>
    <row r="205" spans="1:6">
      <c r="A205" s="3" t="s">
        <v>1576</v>
      </c>
      <c r="B205" s="3" t="s">
        <v>680</v>
      </c>
      <c r="C205" s="3" t="s">
        <v>1576</v>
      </c>
      <c r="D205" s="3" t="s">
        <v>1576</v>
      </c>
      <c r="E205" s="12" t="s">
        <v>29</v>
      </c>
      <c r="F205" s="13"/>
    </row>
    <row r="206" spans="1:6">
      <c r="A206" s="3" t="s">
        <v>1576</v>
      </c>
      <c r="B206" s="3" t="s">
        <v>225</v>
      </c>
      <c r="C206" s="3" t="s">
        <v>1576</v>
      </c>
      <c r="D206" s="3" t="s">
        <v>1576</v>
      </c>
      <c r="E206" s="12" t="s">
        <v>30</v>
      </c>
      <c r="F206" s="25"/>
    </row>
    <row r="207" spans="1:6">
      <c r="A207" s="3" t="s">
        <v>1576</v>
      </c>
      <c r="B207" s="3" t="s">
        <v>1576</v>
      </c>
      <c r="C207" s="3" t="s">
        <v>512</v>
      </c>
      <c r="D207" s="3" t="s">
        <v>1576</v>
      </c>
      <c r="E207" s="12" t="s">
        <v>31</v>
      </c>
      <c r="F207" s="13"/>
    </row>
    <row r="208" spans="1:6">
      <c r="A208" s="3" t="s">
        <v>1576</v>
      </c>
      <c r="B208" s="3" t="s">
        <v>1576</v>
      </c>
      <c r="C208" s="3" t="s">
        <v>180</v>
      </c>
      <c r="D208" s="3" t="s">
        <v>1576</v>
      </c>
      <c r="E208" s="12" t="s">
        <v>32</v>
      </c>
      <c r="F208" s="25"/>
    </row>
    <row r="209" spans="1:6">
      <c r="A209" s="3" t="s">
        <v>1576</v>
      </c>
      <c r="B209" s="3" t="s">
        <v>1576</v>
      </c>
      <c r="C209" s="3" t="s">
        <v>1576</v>
      </c>
      <c r="D209" s="3" t="s">
        <v>182</v>
      </c>
      <c r="E209" s="12" t="s">
        <v>33</v>
      </c>
      <c r="F209" s="13"/>
    </row>
    <row r="210" spans="1:6">
      <c r="A210" s="3" t="s">
        <v>1576</v>
      </c>
      <c r="B210" s="3" t="s">
        <v>1576</v>
      </c>
      <c r="C210" s="3" t="s">
        <v>1576</v>
      </c>
      <c r="D210" s="3" t="s">
        <v>34</v>
      </c>
      <c r="E210" s="12" t="s">
        <v>35</v>
      </c>
      <c r="F210" s="13"/>
    </row>
    <row r="211" spans="1:6">
      <c r="A211" s="3" t="s">
        <v>1576</v>
      </c>
      <c r="B211" s="3" t="s">
        <v>1576</v>
      </c>
      <c r="C211" s="3" t="s">
        <v>1555</v>
      </c>
      <c r="D211" s="3" t="s">
        <v>1576</v>
      </c>
      <c r="E211" s="12" t="s">
        <v>36</v>
      </c>
      <c r="F211" s="13"/>
    </row>
    <row r="212" spans="1:6">
      <c r="A212" s="3" t="s">
        <v>1576</v>
      </c>
      <c r="B212" s="3" t="s">
        <v>1576</v>
      </c>
      <c r="C212" s="3" t="s">
        <v>497</v>
      </c>
      <c r="D212" s="3" t="s">
        <v>1576</v>
      </c>
      <c r="E212" s="12" t="s">
        <v>173</v>
      </c>
      <c r="F212" s="25"/>
    </row>
    <row r="213" spans="1:6">
      <c r="A213" s="3" t="s">
        <v>1576</v>
      </c>
      <c r="B213" s="3" t="s">
        <v>1576</v>
      </c>
      <c r="C213" s="3" t="s">
        <v>1576</v>
      </c>
      <c r="D213" s="3" t="s">
        <v>498</v>
      </c>
      <c r="E213" s="12" t="s">
        <v>37</v>
      </c>
      <c r="F213" s="13"/>
    </row>
    <row r="214" spans="1:6">
      <c r="A214" s="3" t="s">
        <v>1576</v>
      </c>
      <c r="B214" s="3" t="s">
        <v>1576</v>
      </c>
      <c r="C214" s="3" t="s">
        <v>1576</v>
      </c>
      <c r="D214" s="3" t="s">
        <v>38</v>
      </c>
      <c r="E214" s="12" t="s">
        <v>1064</v>
      </c>
      <c r="F214" s="13"/>
    </row>
    <row r="215" spans="1:6">
      <c r="A215" s="3" t="s">
        <v>1576</v>
      </c>
      <c r="B215" s="3" t="s">
        <v>1576</v>
      </c>
      <c r="C215" s="3" t="s">
        <v>1576</v>
      </c>
      <c r="D215" s="3" t="s">
        <v>1065</v>
      </c>
      <c r="E215" s="12" t="s">
        <v>1066</v>
      </c>
      <c r="F215" s="13"/>
    </row>
    <row r="216" spans="1:6" ht="13.5">
      <c r="A216" s="3" t="s">
        <v>1576</v>
      </c>
      <c r="B216" s="3" t="s">
        <v>1576</v>
      </c>
      <c r="C216" s="3" t="s">
        <v>1576</v>
      </c>
      <c r="D216" s="3" t="s">
        <v>499</v>
      </c>
      <c r="E216" s="15" t="s">
        <v>666</v>
      </c>
      <c r="F216" s="13"/>
    </row>
    <row r="217" spans="1:6">
      <c r="A217" s="3" t="s">
        <v>1576</v>
      </c>
      <c r="B217" s="3" t="s">
        <v>500</v>
      </c>
      <c r="C217" s="3" t="s">
        <v>1576</v>
      </c>
      <c r="D217" s="3" t="s">
        <v>1576</v>
      </c>
      <c r="E217" s="12" t="s">
        <v>230</v>
      </c>
      <c r="F217" s="13"/>
    </row>
    <row r="218" spans="1:6">
      <c r="A218" s="3" t="s">
        <v>1576</v>
      </c>
      <c r="B218" s="3" t="s">
        <v>501</v>
      </c>
      <c r="C218" s="3" t="s">
        <v>1576</v>
      </c>
      <c r="D218" s="3" t="s">
        <v>1576</v>
      </c>
      <c r="E218" s="12" t="s">
        <v>231</v>
      </c>
      <c r="F218" s="25"/>
    </row>
    <row r="219" spans="1:6">
      <c r="A219" s="3" t="s">
        <v>1576</v>
      </c>
      <c r="B219" s="3" t="s">
        <v>1576</v>
      </c>
      <c r="C219" s="3" t="s">
        <v>502</v>
      </c>
      <c r="D219" s="3" t="s">
        <v>1576</v>
      </c>
      <c r="E219" s="12" t="s">
        <v>37</v>
      </c>
      <c r="F219" s="13"/>
    </row>
    <row r="220" spans="1:6">
      <c r="A220" s="3" t="s">
        <v>1576</v>
      </c>
      <c r="B220" s="3" t="s">
        <v>1576</v>
      </c>
      <c r="C220" s="3" t="s">
        <v>503</v>
      </c>
      <c r="D220" s="3" t="s">
        <v>1576</v>
      </c>
      <c r="E220" s="12" t="s">
        <v>1064</v>
      </c>
      <c r="F220" s="13"/>
    </row>
    <row r="221" spans="1:6">
      <c r="A221" s="3" t="s">
        <v>1576</v>
      </c>
      <c r="B221" s="3" t="s">
        <v>1576</v>
      </c>
      <c r="C221" s="3" t="s">
        <v>232</v>
      </c>
      <c r="D221" s="3" t="s">
        <v>1576</v>
      </c>
      <c r="E221" s="12" t="s">
        <v>1066</v>
      </c>
      <c r="F221" s="13"/>
    </row>
    <row r="222" spans="1:6">
      <c r="A222" s="3" t="s">
        <v>1576</v>
      </c>
      <c r="B222" s="3" t="s">
        <v>1576</v>
      </c>
      <c r="C222" s="3" t="s">
        <v>233</v>
      </c>
      <c r="D222" s="3" t="s">
        <v>1576</v>
      </c>
      <c r="E222" s="12" t="s">
        <v>667</v>
      </c>
      <c r="F222" s="13"/>
    </row>
    <row r="223" spans="1:6">
      <c r="A223" s="3" t="s">
        <v>1576</v>
      </c>
      <c r="B223" s="3" t="s">
        <v>504</v>
      </c>
      <c r="C223" s="3" t="s">
        <v>1576</v>
      </c>
      <c r="D223" s="3" t="s">
        <v>1576</v>
      </c>
      <c r="E223" s="12" t="s">
        <v>234</v>
      </c>
      <c r="F223" s="25"/>
    </row>
    <row r="224" spans="1:6">
      <c r="A224" s="3" t="s">
        <v>1576</v>
      </c>
      <c r="B224" s="3" t="s">
        <v>1576</v>
      </c>
      <c r="C224" s="3" t="s">
        <v>506</v>
      </c>
      <c r="D224" s="3" t="s">
        <v>1576</v>
      </c>
      <c r="E224" s="12" t="s">
        <v>235</v>
      </c>
      <c r="F224" s="13"/>
    </row>
    <row r="225" spans="1:6">
      <c r="A225" s="3" t="s">
        <v>1576</v>
      </c>
      <c r="B225" s="3" t="s">
        <v>1576</v>
      </c>
      <c r="C225" s="3" t="s">
        <v>1199</v>
      </c>
      <c r="D225" s="3" t="s">
        <v>1576</v>
      </c>
      <c r="E225" s="12" t="s">
        <v>236</v>
      </c>
      <c r="F225" s="13"/>
    </row>
    <row r="226" spans="1:6">
      <c r="A226" s="3" t="s">
        <v>1576</v>
      </c>
      <c r="B226" s="3" t="s">
        <v>1576</v>
      </c>
      <c r="C226" s="3" t="s">
        <v>1200</v>
      </c>
      <c r="D226" s="3" t="s">
        <v>1576</v>
      </c>
      <c r="E226" s="12" t="s">
        <v>237</v>
      </c>
      <c r="F226" s="13"/>
    </row>
    <row r="227" spans="1:6" ht="13.5">
      <c r="A227" s="3" t="s">
        <v>1576</v>
      </c>
      <c r="B227" s="3" t="s">
        <v>1576</v>
      </c>
      <c r="C227" s="3" t="s">
        <v>1201</v>
      </c>
      <c r="D227" s="3" t="s">
        <v>1576</v>
      </c>
      <c r="E227" s="15" t="s">
        <v>668</v>
      </c>
      <c r="F227" s="25"/>
    </row>
    <row r="228" spans="1:6">
      <c r="A228" s="3" t="s">
        <v>1576</v>
      </c>
      <c r="B228" s="3" t="s">
        <v>1576</v>
      </c>
      <c r="C228" s="3" t="s">
        <v>1576</v>
      </c>
      <c r="D228" s="3" t="s">
        <v>238</v>
      </c>
      <c r="E228" s="12" t="s">
        <v>37</v>
      </c>
      <c r="F228" s="13"/>
    </row>
    <row r="229" spans="1:6">
      <c r="A229" s="3" t="s">
        <v>1576</v>
      </c>
      <c r="B229" s="3" t="s">
        <v>1576</v>
      </c>
      <c r="C229" s="3" t="s">
        <v>1576</v>
      </c>
      <c r="D229" s="3" t="s">
        <v>239</v>
      </c>
      <c r="E229" s="12" t="s">
        <v>1064</v>
      </c>
      <c r="F229" s="13"/>
    </row>
    <row r="230" spans="1:6">
      <c r="A230" s="3" t="s">
        <v>1576</v>
      </c>
      <c r="B230" s="3" t="s">
        <v>1576</v>
      </c>
      <c r="C230" s="3" t="s">
        <v>1576</v>
      </c>
      <c r="D230" s="3" t="s">
        <v>240</v>
      </c>
      <c r="E230" s="12" t="s">
        <v>1066</v>
      </c>
      <c r="F230" s="13"/>
    </row>
    <row r="231" spans="1:6" ht="13.5">
      <c r="A231" s="3" t="s">
        <v>1576</v>
      </c>
      <c r="B231" s="3" t="s">
        <v>1576</v>
      </c>
      <c r="C231" s="3" t="s">
        <v>1576</v>
      </c>
      <c r="D231" s="3" t="s">
        <v>241</v>
      </c>
      <c r="E231" s="16" t="s">
        <v>669</v>
      </c>
      <c r="F231" s="13"/>
    </row>
    <row r="232" spans="1:6">
      <c r="A232" s="3" t="s">
        <v>1576</v>
      </c>
      <c r="B232" s="3" t="s">
        <v>1202</v>
      </c>
      <c r="C232" s="3" t="s">
        <v>1576</v>
      </c>
      <c r="D232" s="3" t="s">
        <v>1576</v>
      </c>
      <c r="E232" s="12" t="s">
        <v>242</v>
      </c>
      <c r="F232" s="25"/>
    </row>
    <row r="233" spans="1:6">
      <c r="A233" s="3" t="s">
        <v>1576</v>
      </c>
      <c r="B233" s="3" t="s">
        <v>1576</v>
      </c>
      <c r="C233" s="3" t="s">
        <v>1204</v>
      </c>
      <c r="D233" s="3" t="s">
        <v>1576</v>
      </c>
      <c r="E233" s="12" t="s">
        <v>243</v>
      </c>
      <c r="F233" s="13"/>
    </row>
    <row r="234" spans="1:6">
      <c r="A234" s="3" t="s">
        <v>1576</v>
      </c>
      <c r="B234" s="3" t="s">
        <v>1576</v>
      </c>
      <c r="C234" s="3" t="s">
        <v>1206</v>
      </c>
      <c r="D234" s="3" t="s">
        <v>1576</v>
      </c>
      <c r="E234" s="12" t="s">
        <v>1101</v>
      </c>
      <c r="F234" s="13"/>
    </row>
    <row r="235" spans="1:6">
      <c r="A235" s="3" t="s">
        <v>1576</v>
      </c>
      <c r="B235" s="3" t="s">
        <v>1576</v>
      </c>
      <c r="C235" s="3" t="s">
        <v>1207</v>
      </c>
      <c r="D235" s="3" t="s">
        <v>1576</v>
      </c>
      <c r="E235" s="12" t="s">
        <v>907</v>
      </c>
      <c r="F235" s="13"/>
    </row>
    <row r="236" spans="1:6">
      <c r="A236" s="3" t="s">
        <v>1576</v>
      </c>
      <c r="B236" s="3" t="s">
        <v>1576</v>
      </c>
      <c r="C236" s="3" t="s">
        <v>1208</v>
      </c>
      <c r="D236" s="3" t="s">
        <v>1576</v>
      </c>
      <c r="E236" s="12" t="s">
        <v>908</v>
      </c>
      <c r="F236" s="13"/>
    </row>
    <row r="237" spans="1:6">
      <c r="A237" s="3" t="s">
        <v>1576</v>
      </c>
      <c r="B237" s="3" t="s">
        <v>1576</v>
      </c>
      <c r="C237" s="3" t="s">
        <v>1209</v>
      </c>
      <c r="D237" s="3" t="s">
        <v>1576</v>
      </c>
      <c r="E237" s="12" t="s">
        <v>909</v>
      </c>
      <c r="F237" s="13"/>
    </row>
    <row r="238" spans="1:6">
      <c r="A238" s="3" t="s">
        <v>1576</v>
      </c>
      <c r="B238" s="3" t="s">
        <v>1576</v>
      </c>
      <c r="C238" s="3" t="s">
        <v>1210</v>
      </c>
      <c r="D238" s="3" t="s">
        <v>1576</v>
      </c>
      <c r="E238" s="12" t="s">
        <v>910</v>
      </c>
      <c r="F238" s="13"/>
    </row>
    <row r="239" spans="1:6">
      <c r="A239" s="3" t="s">
        <v>1576</v>
      </c>
      <c r="B239" s="3" t="s">
        <v>1576</v>
      </c>
      <c r="C239" s="3" t="s">
        <v>1211</v>
      </c>
      <c r="D239" s="3" t="s">
        <v>1576</v>
      </c>
      <c r="E239" s="12" t="s">
        <v>911</v>
      </c>
      <c r="F239" s="13"/>
    </row>
    <row r="240" spans="1:6">
      <c r="A240" s="3" t="s">
        <v>1576</v>
      </c>
      <c r="B240" s="3" t="s">
        <v>1576</v>
      </c>
      <c r="C240" s="3" t="s">
        <v>1212</v>
      </c>
      <c r="D240" s="3" t="s">
        <v>1576</v>
      </c>
      <c r="E240" s="12" t="s">
        <v>912</v>
      </c>
      <c r="F240" s="13"/>
    </row>
    <row r="241" spans="1:6">
      <c r="A241" s="3" t="s">
        <v>1576</v>
      </c>
      <c r="B241" s="3" t="s">
        <v>1213</v>
      </c>
      <c r="C241" s="3" t="s">
        <v>1576</v>
      </c>
      <c r="D241" s="3" t="s">
        <v>1576</v>
      </c>
      <c r="E241" s="12" t="s">
        <v>913</v>
      </c>
      <c r="F241" s="25"/>
    </row>
    <row r="242" spans="1:6">
      <c r="A242" s="3" t="s">
        <v>1576</v>
      </c>
      <c r="B242" s="3" t="s">
        <v>1576</v>
      </c>
      <c r="C242" s="3" t="s">
        <v>914</v>
      </c>
      <c r="D242" s="3" t="s">
        <v>1576</v>
      </c>
      <c r="E242" s="12" t="s">
        <v>37</v>
      </c>
      <c r="F242" s="13"/>
    </row>
    <row r="243" spans="1:6">
      <c r="A243" s="3" t="s">
        <v>1576</v>
      </c>
      <c r="B243" s="3" t="s">
        <v>1576</v>
      </c>
      <c r="C243" s="3" t="s">
        <v>915</v>
      </c>
      <c r="D243" s="3" t="s">
        <v>1576</v>
      </c>
      <c r="E243" s="12" t="s">
        <v>1064</v>
      </c>
      <c r="F243" s="13"/>
    </row>
    <row r="244" spans="1:6">
      <c r="A244" s="3" t="s">
        <v>1576</v>
      </c>
      <c r="B244" s="3" t="s">
        <v>1576</v>
      </c>
      <c r="C244" s="3" t="s">
        <v>1050</v>
      </c>
      <c r="D244" s="3" t="s">
        <v>1576</v>
      </c>
      <c r="E244" s="12" t="s">
        <v>1066</v>
      </c>
      <c r="F244" s="13"/>
    </row>
    <row r="245" spans="1:6">
      <c r="A245" s="3" t="s">
        <v>1576</v>
      </c>
      <c r="B245" s="3" t="s">
        <v>1576</v>
      </c>
      <c r="C245" s="3" t="s">
        <v>1051</v>
      </c>
      <c r="D245" s="3" t="s">
        <v>1576</v>
      </c>
      <c r="E245" s="12" t="s">
        <v>1052</v>
      </c>
      <c r="F245" s="13"/>
    </row>
    <row r="246" spans="1:6">
      <c r="A246" s="3" t="s">
        <v>1576</v>
      </c>
      <c r="B246" s="3" t="s">
        <v>1215</v>
      </c>
      <c r="C246" s="3" t="s">
        <v>1576</v>
      </c>
      <c r="D246" s="3" t="s">
        <v>1576</v>
      </c>
      <c r="E246" s="12" t="s">
        <v>1053</v>
      </c>
      <c r="F246" s="13"/>
    </row>
    <row r="247" spans="1:6">
      <c r="A247" s="3" t="s">
        <v>1576</v>
      </c>
      <c r="B247" s="3" t="s">
        <v>1217</v>
      </c>
      <c r="C247" s="3" t="s">
        <v>1576</v>
      </c>
      <c r="D247" s="3" t="s">
        <v>1576</v>
      </c>
      <c r="E247" s="12" t="s">
        <v>1054</v>
      </c>
      <c r="F247" s="13"/>
    </row>
    <row r="248" spans="1:6" ht="15" thickBot="1"/>
    <row r="249" spans="1:6" thickBot="1">
      <c r="E249" s="31" t="s">
        <v>1296</v>
      </c>
      <c r="F249" s="32">
        <f>F201+F168+F77+F4</f>
        <v>0</v>
      </c>
    </row>
    <row r="250" spans="1:6" ht="15" thickBot="1"/>
    <row r="251" spans="1:6" thickBot="1">
      <c r="B251" s="3" t="s">
        <v>1576</v>
      </c>
      <c r="C251" s="3" t="s">
        <v>1576</v>
      </c>
      <c r="D251" s="7" t="s">
        <v>451</v>
      </c>
      <c r="E251" s="8" t="s">
        <v>459</v>
      </c>
      <c r="F251" s="9">
        <f>SUM(F254:F290)</f>
        <v>0</v>
      </c>
    </row>
    <row r="253" spans="1:6" s="1" customFormat="1" ht="13.5">
      <c r="A253" s="14" t="s">
        <v>186</v>
      </c>
      <c r="B253" s="14" t="s">
        <v>187</v>
      </c>
      <c r="C253" s="14" t="s">
        <v>188</v>
      </c>
      <c r="D253" s="14" t="s">
        <v>189</v>
      </c>
      <c r="E253" s="10" t="s">
        <v>190</v>
      </c>
      <c r="F253" s="11"/>
    </row>
    <row r="254" spans="1:6">
      <c r="A254" s="3" t="s">
        <v>364</v>
      </c>
      <c r="B254" s="3" t="s">
        <v>365</v>
      </c>
      <c r="C254" s="3" t="s">
        <v>1576</v>
      </c>
      <c r="D254" s="3" t="s">
        <v>1576</v>
      </c>
      <c r="E254" s="12" t="s">
        <v>1055</v>
      </c>
      <c r="F254" s="25"/>
    </row>
    <row r="255" spans="1:6">
      <c r="A255" s="3" t="s">
        <v>1576</v>
      </c>
      <c r="B255" s="3" t="s">
        <v>1576</v>
      </c>
      <c r="C255" s="3" t="s">
        <v>366</v>
      </c>
      <c r="D255" s="3" t="s">
        <v>1576</v>
      </c>
      <c r="E255" s="12" t="s">
        <v>1056</v>
      </c>
      <c r="F255" s="13"/>
    </row>
    <row r="256" spans="1:6">
      <c r="A256" s="3" t="s">
        <v>1576</v>
      </c>
      <c r="B256" s="3" t="s">
        <v>1576</v>
      </c>
      <c r="C256" s="3" t="s">
        <v>367</v>
      </c>
      <c r="D256" s="3" t="s">
        <v>1576</v>
      </c>
      <c r="E256" s="12" t="s">
        <v>1057</v>
      </c>
      <c r="F256" s="13"/>
    </row>
    <row r="257" spans="1:6">
      <c r="A257" s="3" t="s">
        <v>1576</v>
      </c>
      <c r="B257" s="3" t="s">
        <v>1012</v>
      </c>
      <c r="C257" s="3" t="s">
        <v>1576</v>
      </c>
      <c r="D257" s="3" t="s">
        <v>1576</v>
      </c>
      <c r="E257" s="12" t="s">
        <v>562</v>
      </c>
      <c r="F257" s="25"/>
    </row>
    <row r="258" spans="1:6">
      <c r="A258" s="3" t="s">
        <v>1576</v>
      </c>
      <c r="B258" s="3" t="s">
        <v>1576</v>
      </c>
      <c r="C258" s="3" t="s">
        <v>563</v>
      </c>
      <c r="D258" s="3" t="s">
        <v>1576</v>
      </c>
      <c r="E258" s="12" t="s">
        <v>1056</v>
      </c>
      <c r="F258" s="13"/>
    </row>
    <row r="259" spans="1:6">
      <c r="A259" s="3" t="s">
        <v>1576</v>
      </c>
      <c r="B259" s="3" t="s">
        <v>1576</v>
      </c>
      <c r="C259" s="3" t="s">
        <v>1013</v>
      </c>
      <c r="D259" s="3" t="s">
        <v>1576</v>
      </c>
      <c r="E259" s="12" t="s">
        <v>354</v>
      </c>
      <c r="F259" s="13"/>
    </row>
    <row r="260" spans="1:6">
      <c r="A260" s="3" t="s">
        <v>1576</v>
      </c>
      <c r="B260" s="3" t="s">
        <v>564</v>
      </c>
      <c r="C260" s="3" t="s">
        <v>1576</v>
      </c>
      <c r="D260" s="3" t="s">
        <v>1576</v>
      </c>
      <c r="E260" s="12" t="s">
        <v>565</v>
      </c>
      <c r="F260" s="25"/>
    </row>
    <row r="261" spans="1:6">
      <c r="A261" s="3" t="s">
        <v>1576</v>
      </c>
      <c r="B261" s="3" t="s">
        <v>1576</v>
      </c>
      <c r="C261" s="3" t="s">
        <v>566</v>
      </c>
      <c r="D261" s="3" t="s">
        <v>1576</v>
      </c>
      <c r="E261" s="12" t="s">
        <v>567</v>
      </c>
      <c r="F261" s="13"/>
    </row>
    <row r="262" spans="1:6">
      <c r="A262" s="3" t="s">
        <v>1576</v>
      </c>
      <c r="B262" s="3" t="s">
        <v>1576</v>
      </c>
      <c r="C262" s="3" t="s">
        <v>568</v>
      </c>
      <c r="D262" s="3" t="s">
        <v>1576</v>
      </c>
      <c r="E262" s="12" t="s">
        <v>400</v>
      </c>
      <c r="F262" s="13"/>
    </row>
    <row r="263" spans="1:6">
      <c r="A263" s="3" t="s">
        <v>1576</v>
      </c>
      <c r="B263" s="3" t="s">
        <v>1576</v>
      </c>
      <c r="C263" s="3" t="s">
        <v>569</v>
      </c>
      <c r="D263" s="3" t="s">
        <v>1576</v>
      </c>
      <c r="E263" s="12" t="s">
        <v>402</v>
      </c>
      <c r="F263" s="13"/>
    </row>
    <row r="264" spans="1:6">
      <c r="A264" s="3" t="s">
        <v>1576</v>
      </c>
      <c r="B264" s="3" t="s">
        <v>1576</v>
      </c>
      <c r="C264" s="3" t="s">
        <v>570</v>
      </c>
      <c r="D264" s="3" t="s">
        <v>1576</v>
      </c>
      <c r="E264" s="12" t="s">
        <v>404</v>
      </c>
      <c r="F264" s="13"/>
    </row>
    <row r="265" spans="1:6">
      <c r="A265" s="3" t="s">
        <v>1576</v>
      </c>
      <c r="B265" s="3" t="s">
        <v>1576</v>
      </c>
      <c r="C265" s="3" t="s">
        <v>571</v>
      </c>
      <c r="D265" s="3" t="s">
        <v>1576</v>
      </c>
      <c r="E265" s="12" t="s">
        <v>406</v>
      </c>
      <c r="F265" s="13"/>
    </row>
    <row r="266" spans="1:6">
      <c r="A266" s="3" t="s">
        <v>1576</v>
      </c>
      <c r="B266" s="3" t="s">
        <v>1576</v>
      </c>
      <c r="C266" s="3" t="s">
        <v>572</v>
      </c>
      <c r="D266" s="3" t="s">
        <v>1576</v>
      </c>
      <c r="E266" s="12" t="s">
        <v>408</v>
      </c>
      <c r="F266" s="13"/>
    </row>
    <row r="267" spans="1:6">
      <c r="A267" s="3" t="s">
        <v>1576</v>
      </c>
      <c r="B267" s="3" t="s">
        <v>1576</v>
      </c>
      <c r="C267" s="3" t="s">
        <v>1090</v>
      </c>
      <c r="D267" s="3" t="s">
        <v>1576</v>
      </c>
      <c r="E267" s="12" t="s">
        <v>1091</v>
      </c>
      <c r="F267" s="13"/>
    </row>
    <row r="268" spans="1:6">
      <c r="A268" s="3" t="s">
        <v>1576</v>
      </c>
      <c r="B268" s="3" t="s">
        <v>1576</v>
      </c>
      <c r="C268" s="3" t="s">
        <v>1092</v>
      </c>
      <c r="D268" s="3" t="s">
        <v>1576</v>
      </c>
      <c r="E268" s="12" t="s">
        <v>1093</v>
      </c>
      <c r="F268" s="13"/>
    </row>
    <row r="269" spans="1:6">
      <c r="A269" s="3" t="s">
        <v>1576</v>
      </c>
      <c r="B269" s="3" t="s">
        <v>1245</v>
      </c>
      <c r="C269" s="3" t="s">
        <v>1576</v>
      </c>
      <c r="D269" s="3" t="s">
        <v>1576</v>
      </c>
      <c r="E269" s="12" t="s">
        <v>1246</v>
      </c>
      <c r="F269" s="25"/>
    </row>
    <row r="270" spans="1:6">
      <c r="A270" s="3" t="s">
        <v>1576</v>
      </c>
      <c r="B270" s="3" t="s">
        <v>1576</v>
      </c>
      <c r="C270" s="3" t="s">
        <v>1247</v>
      </c>
      <c r="D270" s="3" t="s">
        <v>1576</v>
      </c>
      <c r="E270" s="12" t="s">
        <v>567</v>
      </c>
      <c r="F270" s="13"/>
    </row>
    <row r="271" spans="1:6">
      <c r="A271" s="3" t="s">
        <v>1576</v>
      </c>
      <c r="B271" s="3" t="s">
        <v>1576</v>
      </c>
      <c r="C271" s="3" t="s">
        <v>1248</v>
      </c>
      <c r="D271" s="3" t="s">
        <v>1576</v>
      </c>
      <c r="E271" s="12" t="s">
        <v>400</v>
      </c>
      <c r="F271" s="13"/>
    </row>
    <row r="272" spans="1:6">
      <c r="A272" s="3" t="s">
        <v>1576</v>
      </c>
      <c r="B272" s="3" t="s">
        <v>1576</v>
      </c>
      <c r="C272" s="3" t="s">
        <v>1249</v>
      </c>
      <c r="D272" s="3" t="s">
        <v>1576</v>
      </c>
      <c r="E272" s="12" t="s">
        <v>402</v>
      </c>
      <c r="F272" s="13"/>
    </row>
    <row r="273" spans="1:6">
      <c r="A273" s="3" t="s">
        <v>1576</v>
      </c>
      <c r="B273" s="3" t="s">
        <v>1576</v>
      </c>
      <c r="C273" s="3" t="s">
        <v>1250</v>
      </c>
      <c r="D273" s="3" t="s">
        <v>1576</v>
      </c>
      <c r="E273" s="12" t="s">
        <v>404</v>
      </c>
      <c r="F273" s="13"/>
    </row>
    <row r="274" spans="1:6">
      <c r="A274" s="3" t="s">
        <v>1576</v>
      </c>
      <c r="B274" s="3" t="s">
        <v>1576</v>
      </c>
      <c r="C274" s="3" t="s">
        <v>1251</v>
      </c>
      <c r="D274" s="3" t="s">
        <v>1576</v>
      </c>
      <c r="E274" s="12" t="s">
        <v>406</v>
      </c>
      <c r="F274" s="13"/>
    </row>
    <row r="275" spans="1:6">
      <c r="A275" s="3" t="s">
        <v>1576</v>
      </c>
      <c r="B275" s="3" t="s">
        <v>1576</v>
      </c>
      <c r="C275" s="3" t="s">
        <v>1252</v>
      </c>
      <c r="D275" s="3" t="s">
        <v>1576</v>
      </c>
      <c r="E275" s="12" t="s">
        <v>408</v>
      </c>
      <c r="F275" s="13"/>
    </row>
    <row r="276" spans="1:6">
      <c r="A276" s="3" t="s">
        <v>1576</v>
      </c>
      <c r="B276" s="3" t="s">
        <v>1576</v>
      </c>
      <c r="C276" s="3" t="s">
        <v>1253</v>
      </c>
      <c r="D276" s="3" t="s">
        <v>1576</v>
      </c>
      <c r="E276" s="12" t="s">
        <v>1091</v>
      </c>
      <c r="F276" s="13"/>
    </row>
    <row r="277" spans="1:6">
      <c r="A277" s="3" t="s">
        <v>1576</v>
      </c>
      <c r="B277" s="3" t="s">
        <v>1576</v>
      </c>
      <c r="C277" s="3" t="s">
        <v>1254</v>
      </c>
      <c r="D277" s="3" t="s">
        <v>1576</v>
      </c>
      <c r="E277" s="12" t="s">
        <v>671</v>
      </c>
      <c r="F277" s="13"/>
    </row>
    <row r="278" spans="1:6">
      <c r="A278" s="3" t="s">
        <v>1576</v>
      </c>
      <c r="B278" s="3" t="s">
        <v>1255</v>
      </c>
      <c r="C278" s="3" t="s">
        <v>1576</v>
      </c>
      <c r="D278" s="3" t="s">
        <v>1576</v>
      </c>
      <c r="E278" s="12" t="s">
        <v>1256</v>
      </c>
      <c r="F278" s="25"/>
    </row>
    <row r="279" spans="1:6">
      <c r="A279" s="3" t="s">
        <v>1576</v>
      </c>
      <c r="B279" s="3" t="s">
        <v>1576</v>
      </c>
      <c r="C279" s="3" t="s">
        <v>1257</v>
      </c>
      <c r="D279" s="3" t="s">
        <v>1576</v>
      </c>
      <c r="E279" s="12" t="s">
        <v>1256</v>
      </c>
      <c r="F279" s="13"/>
    </row>
    <row r="280" spans="1:6">
      <c r="A280" s="3" t="s">
        <v>1576</v>
      </c>
      <c r="B280" s="3" t="s">
        <v>1576</v>
      </c>
      <c r="C280" s="3" t="s">
        <v>1258</v>
      </c>
      <c r="D280" s="3" t="s">
        <v>1576</v>
      </c>
      <c r="E280" s="12" t="s">
        <v>1259</v>
      </c>
      <c r="F280" s="13"/>
    </row>
    <row r="281" spans="1:6">
      <c r="A281" s="3" t="s">
        <v>1576</v>
      </c>
      <c r="B281" s="3" t="s">
        <v>1576</v>
      </c>
      <c r="C281" s="3" t="s">
        <v>1260</v>
      </c>
      <c r="D281" s="3" t="s">
        <v>1576</v>
      </c>
      <c r="E281" s="12" t="s">
        <v>670</v>
      </c>
      <c r="F281" s="13"/>
    </row>
    <row r="282" spans="1:6">
      <c r="A282" s="3" t="s">
        <v>1576</v>
      </c>
      <c r="B282" s="3" t="s">
        <v>1261</v>
      </c>
      <c r="C282" s="3" t="s">
        <v>1576</v>
      </c>
      <c r="D282" s="3" t="s">
        <v>1576</v>
      </c>
      <c r="E282" s="12" t="s">
        <v>1262</v>
      </c>
      <c r="F282" s="25"/>
    </row>
    <row r="283" spans="1:6">
      <c r="A283" s="3" t="s">
        <v>1576</v>
      </c>
      <c r="B283" s="3" t="s">
        <v>1576</v>
      </c>
      <c r="C283" s="3" t="s">
        <v>1263</v>
      </c>
      <c r="D283" s="3" t="s">
        <v>1576</v>
      </c>
      <c r="E283" s="12" t="s">
        <v>1264</v>
      </c>
      <c r="F283" s="13"/>
    </row>
    <row r="284" spans="1:6">
      <c r="A284" s="3" t="s">
        <v>1576</v>
      </c>
      <c r="B284" s="3" t="s">
        <v>1014</v>
      </c>
      <c r="C284" s="3" t="s">
        <v>1576</v>
      </c>
      <c r="D284" s="3" t="s">
        <v>1576</v>
      </c>
      <c r="E284" s="12" t="s">
        <v>928</v>
      </c>
      <c r="F284" s="25"/>
    </row>
    <row r="285" spans="1:6">
      <c r="A285" s="3" t="s">
        <v>1576</v>
      </c>
      <c r="B285" s="3" t="s">
        <v>1576</v>
      </c>
      <c r="C285" s="3" t="s">
        <v>929</v>
      </c>
      <c r="D285" s="3" t="s">
        <v>1576</v>
      </c>
      <c r="E285" s="12" t="s">
        <v>567</v>
      </c>
      <c r="F285" s="13"/>
    </row>
    <row r="286" spans="1:6">
      <c r="A286" s="3" t="s">
        <v>1576</v>
      </c>
      <c r="B286" s="3" t="s">
        <v>1576</v>
      </c>
      <c r="C286" s="3" t="s">
        <v>930</v>
      </c>
      <c r="D286" s="3" t="s">
        <v>1576</v>
      </c>
      <c r="E286" s="12" t="s">
        <v>400</v>
      </c>
      <c r="F286" s="13"/>
    </row>
    <row r="287" spans="1:6">
      <c r="A287" s="3" t="s">
        <v>1576</v>
      </c>
      <c r="B287" s="3" t="s">
        <v>1576</v>
      </c>
      <c r="C287" s="3" t="s">
        <v>931</v>
      </c>
      <c r="D287" s="3" t="s">
        <v>1576</v>
      </c>
      <c r="E287" s="12" t="s">
        <v>932</v>
      </c>
      <c r="F287" s="13"/>
    </row>
    <row r="288" spans="1:6">
      <c r="A288" s="3" t="s">
        <v>1576</v>
      </c>
      <c r="B288" s="3" t="s">
        <v>933</v>
      </c>
      <c r="C288" s="3" t="s">
        <v>1576</v>
      </c>
      <c r="D288" s="3" t="s">
        <v>1576</v>
      </c>
      <c r="E288" s="12" t="s">
        <v>934</v>
      </c>
      <c r="F288" s="25"/>
    </row>
    <row r="289" spans="1:6">
      <c r="A289" s="3" t="s">
        <v>1576</v>
      </c>
      <c r="B289" s="3" t="s">
        <v>1576</v>
      </c>
      <c r="C289" s="3" t="s">
        <v>935</v>
      </c>
      <c r="D289" s="3" t="s">
        <v>1576</v>
      </c>
      <c r="E289" s="12" t="s">
        <v>567</v>
      </c>
      <c r="F289" s="13"/>
    </row>
    <row r="290" spans="1:6">
      <c r="A290" s="3" t="s">
        <v>1576</v>
      </c>
      <c r="B290" s="3" t="s">
        <v>1576</v>
      </c>
      <c r="C290" s="3" t="s">
        <v>936</v>
      </c>
      <c r="D290" s="3" t="s">
        <v>1576</v>
      </c>
      <c r="E290" s="12" t="s">
        <v>937</v>
      </c>
      <c r="F290" s="13"/>
    </row>
    <row r="293" spans="1:6" ht="15" thickBot="1"/>
    <row r="294" spans="1:6" thickBot="1">
      <c r="B294" s="3" t="s">
        <v>1576</v>
      </c>
      <c r="C294" s="3" t="s">
        <v>1576</v>
      </c>
      <c r="D294" s="7" t="s">
        <v>452</v>
      </c>
      <c r="E294" s="8" t="s">
        <v>460</v>
      </c>
      <c r="F294" s="9">
        <f>SUM(F297:F324)</f>
        <v>0</v>
      </c>
    </row>
    <row r="296" spans="1:6" s="1" customFormat="1" ht="13.5">
      <c r="A296" s="14" t="s">
        <v>186</v>
      </c>
      <c r="B296" s="14" t="s">
        <v>187</v>
      </c>
      <c r="C296" s="14" t="s">
        <v>188</v>
      </c>
      <c r="D296" s="14" t="s">
        <v>189</v>
      </c>
      <c r="E296" s="10" t="s">
        <v>190</v>
      </c>
      <c r="F296" s="11"/>
    </row>
    <row r="297" spans="1:6">
      <c r="A297" s="3" t="s">
        <v>1015</v>
      </c>
      <c r="B297" s="3" t="s">
        <v>1017</v>
      </c>
      <c r="C297" s="3" t="s">
        <v>1576</v>
      </c>
      <c r="D297" s="3" t="s">
        <v>1576</v>
      </c>
      <c r="E297" s="12" t="s">
        <v>28</v>
      </c>
      <c r="F297" s="13"/>
    </row>
    <row r="298" spans="1:6">
      <c r="A298" s="3" t="s">
        <v>1576</v>
      </c>
      <c r="B298" s="3" t="s">
        <v>1018</v>
      </c>
      <c r="C298" s="3" t="s">
        <v>1576</v>
      </c>
      <c r="D298" s="3" t="s">
        <v>1576</v>
      </c>
      <c r="E298" s="12" t="s">
        <v>29</v>
      </c>
      <c r="F298" s="13"/>
    </row>
    <row r="299" spans="1:6">
      <c r="A299" s="3" t="s">
        <v>1576</v>
      </c>
      <c r="B299" s="3" t="s">
        <v>1019</v>
      </c>
      <c r="C299" s="3" t="s">
        <v>1576</v>
      </c>
      <c r="D299" s="3" t="s">
        <v>1576</v>
      </c>
      <c r="E299" s="12" t="s">
        <v>30</v>
      </c>
      <c r="F299" s="25"/>
    </row>
    <row r="300" spans="1:6">
      <c r="A300" s="3" t="s">
        <v>1576</v>
      </c>
      <c r="B300" s="3" t="s">
        <v>1576</v>
      </c>
      <c r="C300" s="3" t="s">
        <v>1020</v>
      </c>
      <c r="D300" s="3" t="s">
        <v>1576</v>
      </c>
      <c r="E300" s="12" t="s">
        <v>31</v>
      </c>
      <c r="F300" s="13"/>
    </row>
    <row r="301" spans="1:6">
      <c r="A301" s="3" t="s">
        <v>1576</v>
      </c>
      <c r="B301" s="3" t="s">
        <v>1576</v>
      </c>
      <c r="C301" s="3" t="s">
        <v>1021</v>
      </c>
      <c r="D301" s="3" t="s">
        <v>1576</v>
      </c>
      <c r="E301" s="12" t="s">
        <v>938</v>
      </c>
      <c r="F301" s="25"/>
    </row>
    <row r="302" spans="1:6">
      <c r="A302" s="3" t="s">
        <v>1576</v>
      </c>
      <c r="B302" s="3" t="s">
        <v>1576</v>
      </c>
      <c r="C302" s="3" t="s">
        <v>1576</v>
      </c>
      <c r="D302" s="3" t="s">
        <v>1022</v>
      </c>
      <c r="E302" s="12" t="s">
        <v>33</v>
      </c>
      <c r="F302" s="13"/>
    </row>
    <row r="303" spans="1:6">
      <c r="A303" s="3" t="s">
        <v>1576</v>
      </c>
      <c r="B303" s="3" t="s">
        <v>1576</v>
      </c>
      <c r="C303" s="3" t="s">
        <v>1576</v>
      </c>
      <c r="D303" s="3" t="s">
        <v>939</v>
      </c>
      <c r="E303" s="12" t="s">
        <v>35</v>
      </c>
      <c r="F303" s="13"/>
    </row>
    <row r="304" spans="1:6">
      <c r="A304" s="3" t="s">
        <v>1576</v>
      </c>
      <c r="B304" s="3" t="s">
        <v>1576</v>
      </c>
      <c r="C304" s="3" t="s">
        <v>1023</v>
      </c>
      <c r="D304" s="3" t="s">
        <v>1576</v>
      </c>
      <c r="E304" s="12" t="s">
        <v>940</v>
      </c>
      <c r="F304" s="13"/>
    </row>
    <row r="305" spans="1:6">
      <c r="A305" s="3" t="s">
        <v>1576</v>
      </c>
      <c r="B305" s="3" t="s">
        <v>1576</v>
      </c>
      <c r="C305" s="3" t="s">
        <v>1024</v>
      </c>
      <c r="D305" s="3" t="s">
        <v>1576</v>
      </c>
      <c r="E305" s="12" t="s">
        <v>1293</v>
      </c>
      <c r="F305" s="13"/>
    </row>
    <row r="306" spans="1:6">
      <c r="A306" s="3" t="s">
        <v>1576</v>
      </c>
      <c r="B306" s="3" t="s">
        <v>1025</v>
      </c>
      <c r="C306" s="3" t="s">
        <v>1576</v>
      </c>
      <c r="D306" s="3" t="s">
        <v>1576</v>
      </c>
      <c r="E306" s="12" t="s">
        <v>230</v>
      </c>
      <c r="F306" s="13"/>
    </row>
    <row r="307" spans="1:6">
      <c r="A307" s="3" t="s">
        <v>1576</v>
      </c>
      <c r="B307" s="3" t="s">
        <v>1026</v>
      </c>
      <c r="C307" s="3" t="s">
        <v>1576</v>
      </c>
      <c r="D307" s="3" t="s">
        <v>1576</v>
      </c>
      <c r="E307" s="12" t="s">
        <v>941</v>
      </c>
      <c r="F307" s="13"/>
    </row>
    <row r="308" spans="1:6">
      <c r="A308" s="3" t="s">
        <v>1576</v>
      </c>
      <c r="B308" s="3" t="s">
        <v>1027</v>
      </c>
      <c r="C308" s="3" t="s">
        <v>1576</v>
      </c>
      <c r="D308" s="3" t="s">
        <v>1576</v>
      </c>
      <c r="E308" s="12" t="s">
        <v>234</v>
      </c>
      <c r="F308" s="25"/>
    </row>
    <row r="309" spans="1:6">
      <c r="A309" s="3" t="s">
        <v>1576</v>
      </c>
      <c r="B309" s="3" t="s">
        <v>1576</v>
      </c>
      <c r="C309" s="3" t="s">
        <v>870</v>
      </c>
      <c r="D309" s="3" t="s">
        <v>1576</v>
      </c>
      <c r="E309" s="12" t="s">
        <v>235</v>
      </c>
      <c r="F309" s="13"/>
    </row>
    <row r="310" spans="1:6">
      <c r="A310" s="3" t="s">
        <v>1576</v>
      </c>
      <c r="B310" s="3" t="s">
        <v>1576</v>
      </c>
      <c r="C310" s="3" t="s">
        <v>227</v>
      </c>
      <c r="D310" s="3" t="s">
        <v>1576</v>
      </c>
      <c r="E310" s="12" t="s">
        <v>236</v>
      </c>
      <c r="F310" s="13"/>
    </row>
    <row r="311" spans="1:6">
      <c r="A311" s="3" t="s">
        <v>1576</v>
      </c>
      <c r="B311" s="3" t="s">
        <v>1576</v>
      </c>
      <c r="C311" s="3" t="s">
        <v>228</v>
      </c>
      <c r="D311" s="3" t="s">
        <v>1576</v>
      </c>
      <c r="E311" s="12" t="s">
        <v>237</v>
      </c>
      <c r="F311" s="13"/>
    </row>
    <row r="312" spans="1:6" ht="13.5">
      <c r="A312" s="3" t="s">
        <v>1576</v>
      </c>
      <c r="B312" s="3" t="s">
        <v>1576</v>
      </c>
      <c r="C312" s="3" t="s">
        <v>229</v>
      </c>
      <c r="D312" s="3" t="s">
        <v>1576</v>
      </c>
      <c r="E312" s="16" t="s">
        <v>672</v>
      </c>
      <c r="F312" s="13"/>
    </row>
    <row r="313" spans="1:6">
      <c r="A313" s="3" t="s">
        <v>1576</v>
      </c>
      <c r="B313" s="3" t="s">
        <v>784</v>
      </c>
      <c r="C313" s="3" t="s">
        <v>1576</v>
      </c>
      <c r="D313" s="3" t="s">
        <v>1576</v>
      </c>
      <c r="E313" s="12" t="s">
        <v>242</v>
      </c>
      <c r="F313" s="25"/>
    </row>
    <row r="314" spans="1:6">
      <c r="A314" s="3" t="s">
        <v>1576</v>
      </c>
      <c r="B314" s="3" t="s">
        <v>1576</v>
      </c>
      <c r="C314" s="3" t="s">
        <v>785</v>
      </c>
      <c r="D314" s="3" t="s">
        <v>1576</v>
      </c>
      <c r="E314" s="12" t="s">
        <v>942</v>
      </c>
      <c r="F314" s="13"/>
    </row>
    <row r="315" spans="1:6">
      <c r="A315" s="3" t="s">
        <v>1576</v>
      </c>
      <c r="B315" s="3" t="s">
        <v>1576</v>
      </c>
      <c r="C315" s="3" t="s">
        <v>786</v>
      </c>
      <c r="D315" s="3" t="s">
        <v>1576</v>
      </c>
      <c r="E315" s="12" t="s">
        <v>1101</v>
      </c>
      <c r="F315" s="13"/>
    </row>
    <row r="316" spans="1:6">
      <c r="A316" s="3" t="s">
        <v>1576</v>
      </c>
      <c r="B316" s="3" t="s">
        <v>1576</v>
      </c>
      <c r="C316" s="3" t="s">
        <v>787</v>
      </c>
      <c r="D316" s="3" t="s">
        <v>1576</v>
      </c>
      <c r="E316" s="12" t="s">
        <v>907</v>
      </c>
      <c r="F316" s="13"/>
    </row>
    <row r="317" spans="1:6">
      <c r="A317" s="3" t="s">
        <v>1576</v>
      </c>
      <c r="B317" s="3" t="s">
        <v>1576</v>
      </c>
      <c r="C317" s="3" t="s">
        <v>733</v>
      </c>
      <c r="D317" s="3" t="s">
        <v>1576</v>
      </c>
      <c r="E317" s="12" t="s">
        <v>908</v>
      </c>
      <c r="F317" s="13"/>
    </row>
    <row r="318" spans="1:6">
      <c r="A318" s="3" t="s">
        <v>1576</v>
      </c>
      <c r="B318" s="3" t="s">
        <v>1576</v>
      </c>
      <c r="C318" s="3" t="s">
        <v>734</v>
      </c>
      <c r="D318" s="3" t="s">
        <v>1576</v>
      </c>
      <c r="E318" s="12" t="s">
        <v>909</v>
      </c>
      <c r="F318" s="13"/>
    </row>
    <row r="319" spans="1:6">
      <c r="A319" s="3" t="s">
        <v>1576</v>
      </c>
      <c r="B319" s="3" t="s">
        <v>1576</v>
      </c>
      <c r="C319" s="3" t="s">
        <v>735</v>
      </c>
      <c r="D319" s="3" t="s">
        <v>1576</v>
      </c>
      <c r="E319" s="12" t="s">
        <v>573</v>
      </c>
      <c r="F319" s="13"/>
    </row>
    <row r="320" spans="1:6">
      <c r="A320" s="3" t="s">
        <v>1576</v>
      </c>
      <c r="B320" s="3" t="s">
        <v>1576</v>
      </c>
      <c r="C320" s="3" t="s">
        <v>736</v>
      </c>
      <c r="D320" s="3" t="s">
        <v>1576</v>
      </c>
      <c r="E320" s="12" t="s">
        <v>911</v>
      </c>
      <c r="F320" s="13"/>
    </row>
    <row r="321" spans="1:6">
      <c r="A321" s="3" t="s">
        <v>1576</v>
      </c>
      <c r="B321" s="3" t="s">
        <v>1576</v>
      </c>
      <c r="C321" s="3" t="s">
        <v>737</v>
      </c>
      <c r="D321" s="3" t="s">
        <v>1576</v>
      </c>
      <c r="E321" s="12" t="s">
        <v>912</v>
      </c>
      <c r="F321" s="13"/>
    </row>
    <row r="322" spans="1:6">
      <c r="A322" s="3" t="s">
        <v>1576</v>
      </c>
      <c r="B322" s="3" t="s">
        <v>738</v>
      </c>
      <c r="C322" s="3" t="s">
        <v>1576</v>
      </c>
      <c r="D322" s="3" t="s">
        <v>1576</v>
      </c>
      <c r="E322" s="12" t="s">
        <v>574</v>
      </c>
      <c r="F322" s="13"/>
    </row>
    <row r="323" spans="1:6">
      <c r="A323" s="3" t="s">
        <v>1576</v>
      </c>
      <c r="B323" s="3" t="s">
        <v>739</v>
      </c>
      <c r="C323" s="3" t="s">
        <v>1576</v>
      </c>
      <c r="D323" s="3" t="s">
        <v>1576</v>
      </c>
      <c r="E323" s="12" t="s">
        <v>575</v>
      </c>
      <c r="F323" s="13"/>
    </row>
    <row r="324" spans="1:6">
      <c r="A324" s="3" t="s">
        <v>1576</v>
      </c>
      <c r="B324" s="3" t="s">
        <v>740</v>
      </c>
      <c r="C324" s="3" t="s">
        <v>1576</v>
      </c>
      <c r="D324" s="3" t="s">
        <v>1576</v>
      </c>
      <c r="E324" s="12" t="s">
        <v>1054</v>
      </c>
      <c r="F324" s="13"/>
    </row>
    <row r="325" spans="1:6" ht="15" thickBot="1"/>
    <row r="326" spans="1:6" thickBot="1">
      <c r="E326" s="31" t="s">
        <v>1303</v>
      </c>
      <c r="F326" s="32">
        <f>F294+F251+F201+F168+F77+F4</f>
        <v>0</v>
      </c>
    </row>
    <row r="327" spans="1:6" ht="15" thickBot="1"/>
    <row r="328" spans="1:6" thickBot="1">
      <c r="B328" s="3" t="s">
        <v>1576</v>
      </c>
      <c r="C328" s="3" t="s">
        <v>1576</v>
      </c>
      <c r="D328" s="7" t="s">
        <v>453</v>
      </c>
      <c r="E328" s="8" t="s">
        <v>461</v>
      </c>
      <c r="F328" s="9">
        <f>SUM(F331:F382)</f>
        <v>0</v>
      </c>
    </row>
    <row r="330" spans="1:6" s="1" customFormat="1" ht="13.5">
      <c r="A330" s="14" t="s">
        <v>186</v>
      </c>
      <c r="B330" s="14" t="s">
        <v>187</v>
      </c>
      <c r="C330" s="14" t="s">
        <v>188</v>
      </c>
      <c r="D330" s="14" t="s">
        <v>189</v>
      </c>
      <c r="E330" s="10" t="s">
        <v>190</v>
      </c>
      <c r="F330" s="11"/>
    </row>
    <row r="331" spans="1:6">
      <c r="A331" s="3" t="s">
        <v>741</v>
      </c>
      <c r="B331" s="3" t="s">
        <v>742</v>
      </c>
      <c r="C331" s="3" t="s">
        <v>1576</v>
      </c>
      <c r="D331" s="3" t="s">
        <v>1576</v>
      </c>
      <c r="E331" s="12" t="s">
        <v>576</v>
      </c>
      <c r="F331" s="25"/>
    </row>
    <row r="332" spans="1:6">
      <c r="A332" s="3" t="s">
        <v>1576</v>
      </c>
      <c r="B332" s="3" t="s">
        <v>1576</v>
      </c>
      <c r="C332" s="3" t="s">
        <v>50</v>
      </c>
      <c r="D332" s="3" t="s">
        <v>1576</v>
      </c>
      <c r="E332" s="12" t="s">
        <v>577</v>
      </c>
      <c r="F332" s="25"/>
    </row>
    <row r="333" spans="1:6">
      <c r="A333" s="3" t="s">
        <v>1576</v>
      </c>
      <c r="B333" s="3" t="s">
        <v>1576</v>
      </c>
      <c r="C333" s="3" t="s">
        <v>1576</v>
      </c>
      <c r="D333" s="3" t="s">
        <v>51</v>
      </c>
      <c r="E333" s="12" t="s">
        <v>578</v>
      </c>
      <c r="F333" s="13"/>
    </row>
    <row r="334" spans="1:6">
      <c r="A334" s="3" t="s">
        <v>1576</v>
      </c>
      <c r="B334" s="3" t="s">
        <v>1576</v>
      </c>
      <c r="C334" s="3" t="s">
        <v>1576</v>
      </c>
      <c r="D334" s="3" t="s">
        <v>52</v>
      </c>
      <c r="E334" s="12" t="s">
        <v>234</v>
      </c>
      <c r="F334" s="13"/>
    </row>
    <row r="335" spans="1:6">
      <c r="A335" s="3" t="s">
        <v>1576</v>
      </c>
      <c r="B335" s="3" t="s">
        <v>1576</v>
      </c>
      <c r="C335" s="3" t="s">
        <v>1576</v>
      </c>
      <c r="D335" s="3" t="s">
        <v>53</v>
      </c>
      <c r="E335" s="12" t="s">
        <v>579</v>
      </c>
      <c r="F335" s="13"/>
    </row>
    <row r="336" spans="1:6">
      <c r="A336" s="3" t="s">
        <v>1576</v>
      </c>
      <c r="B336" s="3" t="s">
        <v>1576</v>
      </c>
      <c r="C336" s="3" t="s">
        <v>1576</v>
      </c>
      <c r="D336" s="3" t="s">
        <v>580</v>
      </c>
      <c r="E336" s="12" t="s">
        <v>581</v>
      </c>
      <c r="F336" s="13"/>
    </row>
    <row r="337" spans="1:6">
      <c r="A337" s="3" t="s">
        <v>1576</v>
      </c>
      <c r="B337" s="3" t="s">
        <v>1576</v>
      </c>
      <c r="C337" s="3" t="s">
        <v>54</v>
      </c>
      <c r="D337" s="3" t="s">
        <v>1576</v>
      </c>
      <c r="E337" s="12" t="s">
        <v>582</v>
      </c>
      <c r="F337" s="25"/>
    </row>
    <row r="338" spans="1:6">
      <c r="A338" s="3" t="s">
        <v>1576</v>
      </c>
      <c r="B338" s="3" t="s">
        <v>1576</v>
      </c>
      <c r="C338" s="3" t="s">
        <v>1576</v>
      </c>
      <c r="D338" s="3" t="s">
        <v>55</v>
      </c>
      <c r="E338" s="12" t="s">
        <v>578</v>
      </c>
      <c r="F338" s="13"/>
    </row>
    <row r="339" spans="1:6">
      <c r="A339" s="3" t="s">
        <v>1576</v>
      </c>
      <c r="B339" s="3" t="s">
        <v>1576</v>
      </c>
      <c r="C339" s="3" t="s">
        <v>1576</v>
      </c>
      <c r="D339" s="3" t="s">
        <v>56</v>
      </c>
      <c r="E339" s="12" t="s">
        <v>234</v>
      </c>
      <c r="F339" s="13"/>
    </row>
    <row r="340" spans="1:6">
      <c r="A340" s="3" t="s">
        <v>1576</v>
      </c>
      <c r="B340" s="3" t="s">
        <v>1576</v>
      </c>
      <c r="C340" s="3" t="s">
        <v>1576</v>
      </c>
      <c r="D340" s="3" t="s">
        <v>57</v>
      </c>
      <c r="E340" s="12" t="s">
        <v>579</v>
      </c>
      <c r="F340" s="13"/>
    </row>
    <row r="341" spans="1:6">
      <c r="A341" s="3" t="s">
        <v>1576</v>
      </c>
      <c r="B341" s="3" t="s">
        <v>1576</v>
      </c>
      <c r="C341" s="3" t="s">
        <v>1576</v>
      </c>
      <c r="D341" s="3" t="s">
        <v>583</v>
      </c>
      <c r="E341" s="12" t="s">
        <v>581</v>
      </c>
      <c r="F341" s="13"/>
    </row>
    <row r="342" spans="1:6">
      <c r="A342" s="3" t="s">
        <v>1576</v>
      </c>
      <c r="B342" s="3" t="s">
        <v>1327</v>
      </c>
      <c r="C342" s="3" t="s">
        <v>1576</v>
      </c>
      <c r="D342" s="3" t="s">
        <v>1576</v>
      </c>
      <c r="E342" s="12" t="s">
        <v>584</v>
      </c>
      <c r="F342" s="25"/>
    </row>
    <row r="343" spans="1:6">
      <c r="A343" s="3" t="s">
        <v>1576</v>
      </c>
      <c r="B343" s="3" t="s">
        <v>1576</v>
      </c>
      <c r="C343" s="3" t="s">
        <v>1328</v>
      </c>
      <c r="D343" s="3" t="s">
        <v>1576</v>
      </c>
      <c r="E343" s="12" t="s">
        <v>1647</v>
      </c>
      <c r="F343" s="13"/>
    </row>
    <row r="344" spans="1:6">
      <c r="A344" s="3" t="s">
        <v>1576</v>
      </c>
      <c r="B344" s="3" t="s">
        <v>1576</v>
      </c>
      <c r="C344" s="3" t="s">
        <v>1329</v>
      </c>
      <c r="D344" s="3" t="s">
        <v>1576</v>
      </c>
      <c r="E344" s="12" t="s">
        <v>1648</v>
      </c>
      <c r="F344" s="13"/>
    </row>
    <row r="345" spans="1:6">
      <c r="A345" s="3" t="s">
        <v>1576</v>
      </c>
      <c r="B345" s="3" t="s">
        <v>1330</v>
      </c>
      <c r="C345" s="3" t="s">
        <v>1576</v>
      </c>
      <c r="D345" s="3" t="s">
        <v>1576</v>
      </c>
      <c r="E345" s="12" t="s">
        <v>585</v>
      </c>
      <c r="F345" s="25"/>
    </row>
    <row r="346" spans="1:6">
      <c r="A346" s="3" t="s">
        <v>1576</v>
      </c>
      <c r="B346" s="3" t="s">
        <v>1576</v>
      </c>
      <c r="C346" s="3" t="s">
        <v>1331</v>
      </c>
      <c r="D346" s="3" t="s">
        <v>1576</v>
      </c>
      <c r="E346" s="12" t="s">
        <v>586</v>
      </c>
      <c r="F346" s="25"/>
    </row>
    <row r="347" spans="1:6">
      <c r="A347" s="3" t="s">
        <v>1576</v>
      </c>
      <c r="B347" s="3" t="s">
        <v>1576</v>
      </c>
      <c r="C347" s="3" t="s">
        <v>1576</v>
      </c>
      <c r="D347" s="3" t="s">
        <v>893</v>
      </c>
      <c r="E347" s="12" t="s">
        <v>578</v>
      </c>
      <c r="F347" s="13"/>
    </row>
    <row r="348" spans="1:6">
      <c r="A348" s="3" t="s">
        <v>1576</v>
      </c>
      <c r="B348" s="3" t="s">
        <v>1576</v>
      </c>
      <c r="C348" s="3" t="s">
        <v>1576</v>
      </c>
      <c r="D348" s="3" t="s">
        <v>894</v>
      </c>
      <c r="E348" s="12" t="s">
        <v>234</v>
      </c>
      <c r="F348" s="13"/>
    </row>
    <row r="349" spans="1:6">
      <c r="A349" s="3" t="s">
        <v>1576</v>
      </c>
      <c r="B349" s="3" t="s">
        <v>1576</v>
      </c>
      <c r="C349" s="3" t="s">
        <v>1576</v>
      </c>
      <c r="D349" s="3" t="s">
        <v>895</v>
      </c>
      <c r="E349" s="12" t="s">
        <v>579</v>
      </c>
      <c r="F349" s="13"/>
    </row>
    <row r="350" spans="1:6">
      <c r="A350" s="3" t="s">
        <v>1576</v>
      </c>
      <c r="B350" s="3" t="s">
        <v>1576</v>
      </c>
      <c r="C350" s="3" t="s">
        <v>1576</v>
      </c>
      <c r="D350" s="3" t="s">
        <v>587</v>
      </c>
      <c r="E350" s="12" t="s">
        <v>581</v>
      </c>
      <c r="F350" s="13"/>
    </row>
    <row r="351" spans="1:6">
      <c r="A351" s="3" t="s">
        <v>1576</v>
      </c>
      <c r="B351" s="3" t="s">
        <v>1576</v>
      </c>
      <c r="C351" s="3" t="s">
        <v>896</v>
      </c>
      <c r="D351" s="3" t="s">
        <v>1576</v>
      </c>
      <c r="E351" s="12" t="s">
        <v>588</v>
      </c>
      <c r="F351" s="25"/>
    </row>
    <row r="352" spans="1:6">
      <c r="A352" s="3" t="s">
        <v>1576</v>
      </c>
      <c r="B352" s="3" t="s">
        <v>1576</v>
      </c>
      <c r="C352" s="3" t="s">
        <v>1576</v>
      </c>
      <c r="D352" s="3" t="s">
        <v>82</v>
      </c>
      <c r="E352" s="12" t="s">
        <v>589</v>
      </c>
      <c r="F352" s="13"/>
    </row>
    <row r="353" spans="1:6">
      <c r="A353" s="3" t="s">
        <v>1576</v>
      </c>
      <c r="B353" s="3" t="s">
        <v>1576</v>
      </c>
      <c r="C353" s="3" t="s">
        <v>1576</v>
      </c>
      <c r="D353" s="3" t="s">
        <v>83</v>
      </c>
      <c r="E353" s="12" t="s">
        <v>234</v>
      </c>
      <c r="F353" s="13"/>
    </row>
    <row r="354" spans="1:6">
      <c r="A354" s="3" t="s">
        <v>1576</v>
      </c>
      <c r="B354" s="3" t="s">
        <v>1576</v>
      </c>
      <c r="C354" s="3" t="s">
        <v>1576</v>
      </c>
      <c r="D354" s="3" t="s">
        <v>84</v>
      </c>
      <c r="E354" s="12" t="s">
        <v>579</v>
      </c>
      <c r="F354" s="13"/>
    </row>
    <row r="355" spans="1:6">
      <c r="A355" s="3" t="s">
        <v>1576</v>
      </c>
      <c r="B355" s="3" t="s">
        <v>1576</v>
      </c>
      <c r="C355" s="3" t="s">
        <v>1576</v>
      </c>
      <c r="D355" s="3" t="s">
        <v>590</v>
      </c>
      <c r="E355" s="12" t="s">
        <v>581</v>
      </c>
      <c r="F355" s="13"/>
    </row>
    <row r="356" spans="1:6">
      <c r="A356" s="3" t="s">
        <v>1576</v>
      </c>
      <c r="B356" s="3" t="s">
        <v>85</v>
      </c>
      <c r="C356" s="3" t="s">
        <v>1576</v>
      </c>
      <c r="D356" s="3" t="s">
        <v>1576</v>
      </c>
      <c r="E356" s="12" t="s">
        <v>591</v>
      </c>
      <c r="F356" s="25"/>
    </row>
    <row r="357" spans="1:6">
      <c r="A357" s="3" t="s">
        <v>1576</v>
      </c>
      <c r="B357" s="3" t="s">
        <v>1576</v>
      </c>
      <c r="C357" s="3" t="s">
        <v>86</v>
      </c>
      <c r="D357" s="3" t="s">
        <v>1576</v>
      </c>
      <c r="E357" s="12" t="s">
        <v>592</v>
      </c>
      <c r="F357" s="13"/>
    </row>
    <row r="358" spans="1:6">
      <c r="A358" s="3" t="s">
        <v>1576</v>
      </c>
      <c r="B358" s="3" t="s">
        <v>1576</v>
      </c>
      <c r="C358" s="3" t="s">
        <v>1607</v>
      </c>
      <c r="D358" s="3" t="s">
        <v>1576</v>
      </c>
      <c r="E358" s="12" t="s">
        <v>593</v>
      </c>
      <c r="F358" s="13"/>
    </row>
    <row r="359" spans="1:6">
      <c r="A359" s="3" t="s">
        <v>1576</v>
      </c>
      <c r="B359" s="3" t="s">
        <v>64</v>
      </c>
      <c r="C359" s="3" t="s">
        <v>1576</v>
      </c>
      <c r="D359" s="3" t="s">
        <v>1576</v>
      </c>
      <c r="E359" s="12" t="s">
        <v>594</v>
      </c>
      <c r="F359" s="25"/>
    </row>
    <row r="360" spans="1:6">
      <c r="A360" s="3" t="s">
        <v>1576</v>
      </c>
      <c r="B360" s="3" t="s">
        <v>1576</v>
      </c>
      <c r="C360" s="3" t="s">
        <v>252</v>
      </c>
      <c r="D360" s="3" t="s">
        <v>1576</v>
      </c>
      <c r="E360" s="12" t="s">
        <v>595</v>
      </c>
      <c r="F360" s="25"/>
    </row>
    <row r="361" spans="1:6">
      <c r="A361" s="3" t="s">
        <v>1576</v>
      </c>
      <c r="B361" s="3" t="s">
        <v>1576</v>
      </c>
      <c r="C361" s="3" t="s">
        <v>1576</v>
      </c>
      <c r="D361" s="3" t="s">
        <v>596</v>
      </c>
      <c r="E361" s="12" t="s">
        <v>597</v>
      </c>
      <c r="F361" s="13"/>
    </row>
    <row r="362" spans="1:6">
      <c r="A362" s="3" t="s">
        <v>1576</v>
      </c>
      <c r="B362" s="3" t="s">
        <v>1576</v>
      </c>
      <c r="C362" s="3" t="s">
        <v>1576</v>
      </c>
      <c r="D362" s="3" t="s">
        <v>598</v>
      </c>
      <c r="E362" s="12" t="s">
        <v>599</v>
      </c>
      <c r="F362" s="13"/>
    </row>
    <row r="363" spans="1:6">
      <c r="A363" s="3" t="s">
        <v>1576</v>
      </c>
      <c r="B363" s="3" t="s">
        <v>1576</v>
      </c>
      <c r="C363" s="3" t="s">
        <v>254</v>
      </c>
      <c r="D363" s="3" t="s">
        <v>1576</v>
      </c>
      <c r="E363" s="12" t="s">
        <v>600</v>
      </c>
      <c r="F363" s="25"/>
    </row>
    <row r="364" spans="1:6">
      <c r="A364" s="3" t="s">
        <v>1576</v>
      </c>
      <c r="B364" s="3" t="s">
        <v>1576</v>
      </c>
      <c r="C364" s="3" t="s">
        <v>1576</v>
      </c>
      <c r="D364" s="3" t="s">
        <v>601</v>
      </c>
      <c r="E364" s="12" t="s">
        <v>597</v>
      </c>
      <c r="F364" s="13"/>
    </row>
    <row r="365" spans="1:6">
      <c r="A365" s="3" t="s">
        <v>1576</v>
      </c>
      <c r="B365" s="3" t="s">
        <v>1576</v>
      </c>
      <c r="C365" s="3" t="s">
        <v>1576</v>
      </c>
      <c r="D365" s="3" t="s">
        <v>602</v>
      </c>
      <c r="E365" s="12" t="s">
        <v>599</v>
      </c>
      <c r="F365" s="13"/>
    </row>
    <row r="366" spans="1:6">
      <c r="A366" s="3" t="s">
        <v>1576</v>
      </c>
      <c r="B366" s="3" t="s">
        <v>256</v>
      </c>
      <c r="C366" s="3" t="s">
        <v>1576</v>
      </c>
      <c r="D366" s="3" t="s">
        <v>1576</v>
      </c>
      <c r="E366" s="12" t="s">
        <v>603</v>
      </c>
      <c r="F366" s="25"/>
    </row>
    <row r="367" spans="1:6">
      <c r="A367" s="3" t="s">
        <v>1576</v>
      </c>
      <c r="B367" s="3" t="s">
        <v>1576</v>
      </c>
      <c r="C367" s="3" t="s">
        <v>604</v>
      </c>
      <c r="D367" s="3" t="s">
        <v>1576</v>
      </c>
      <c r="E367" s="12" t="s">
        <v>603</v>
      </c>
      <c r="F367" s="25"/>
    </row>
    <row r="368" spans="1:6">
      <c r="A368" s="3" t="s">
        <v>1576</v>
      </c>
      <c r="B368" s="3" t="s">
        <v>1576</v>
      </c>
      <c r="C368" s="3" t="s">
        <v>1576</v>
      </c>
      <c r="D368" s="3" t="s">
        <v>605</v>
      </c>
      <c r="E368" s="12" t="s">
        <v>606</v>
      </c>
      <c r="F368" s="13"/>
    </row>
    <row r="369" spans="1:6">
      <c r="A369" s="3" t="s">
        <v>1576</v>
      </c>
      <c r="B369" s="3" t="s">
        <v>1576</v>
      </c>
      <c r="C369" s="3" t="s">
        <v>1576</v>
      </c>
      <c r="D369" s="3" t="s">
        <v>607</v>
      </c>
      <c r="E369" s="12" t="s">
        <v>608</v>
      </c>
      <c r="F369" s="13"/>
    </row>
    <row r="370" spans="1:6">
      <c r="A370" s="3" t="s">
        <v>1576</v>
      </c>
      <c r="B370" s="3" t="s">
        <v>1576</v>
      </c>
      <c r="C370" s="3" t="s">
        <v>1576</v>
      </c>
      <c r="D370" s="3" t="s">
        <v>622</v>
      </c>
      <c r="E370" s="12" t="s">
        <v>623</v>
      </c>
      <c r="F370" s="13"/>
    </row>
    <row r="371" spans="1:6">
      <c r="A371" s="3" t="s">
        <v>1576</v>
      </c>
      <c r="B371" s="3" t="s">
        <v>1032</v>
      </c>
      <c r="C371" s="3" t="s">
        <v>1576</v>
      </c>
      <c r="D371" s="3" t="s">
        <v>1576</v>
      </c>
      <c r="E371" s="12" t="s">
        <v>624</v>
      </c>
      <c r="F371" s="25"/>
    </row>
    <row r="372" spans="1:6">
      <c r="A372" s="3" t="s">
        <v>1576</v>
      </c>
      <c r="B372" s="3" t="s">
        <v>1576</v>
      </c>
      <c r="C372" s="3" t="s">
        <v>625</v>
      </c>
      <c r="D372" s="3" t="s">
        <v>1576</v>
      </c>
      <c r="E372" s="12" t="s">
        <v>624</v>
      </c>
      <c r="F372" s="25"/>
    </row>
    <row r="373" spans="1:6">
      <c r="A373" s="3" t="s">
        <v>1576</v>
      </c>
      <c r="B373" s="3" t="s">
        <v>1576</v>
      </c>
      <c r="C373" s="3" t="s">
        <v>1576</v>
      </c>
      <c r="D373" s="3" t="s">
        <v>626</v>
      </c>
      <c r="E373" s="12" t="s">
        <v>627</v>
      </c>
      <c r="F373" s="13"/>
    </row>
    <row r="374" spans="1:6">
      <c r="A374" s="3" t="s">
        <v>1576</v>
      </c>
      <c r="B374" s="3" t="s">
        <v>1576</v>
      </c>
      <c r="C374" s="3" t="s">
        <v>1576</v>
      </c>
      <c r="D374" s="3" t="s">
        <v>628</v>
      </c>
      <c r="E374" s="12" t="s">
        <v>753</v>
      </c>
      <c r="F374" s="13"/>
    </row>
    <row r="375" spans="1:6">
      <c r="A375" s="3" t="s">
        <v>1576</v>
      </c>
      <c r="B375" s="3" t="s">
        <v>1576</v>
      </c>
      <c r="C375" s="3" t="s">
        <v>1576</v>
      </c>
      <c r="D375" s="3" t="s">
        <v>754</v>
      </c>
      <c r="E375" s="12" t="s">
        <v>755</v>
      </c>
      <c r="F375" s="13"/>
    </row>
    <row r="376" spans="1:6">
      <c r="A376" s="3" t="s">
        <v>1576</v>
      </c>
      <c r="B376" s="3" t="s">
        <v>1033</v>
      </c>
      <c r="C376" s="3" t="s">
        <v>1576</v>
      </c>
      <c r="D376" s="3" t="s">
        <v>1576</v>
      </c>
      <c r="E376" s="12" t="s">
        <v>756</v>
      </c>
      <c r="F376" s="25"/>
    </row>
    <row r="377" spans="1:6">
      <c r="A377" s="3" t="s">
        <v>1576</v>
      </c>
      <c r="B377" s="3" t="s">
        <v>1576</v>
      </c>
      <c r="C377" s="3" t="s">
        <v>842</v>
      </c>
      <c r="D377" s="3" t="s">
        <v>1576</v>
      </c>
      <c r="E377" s="12" t="s">
        <v>757</v>
      </c>
      <c r="F377" s="13"/>
    </row>
    <row r="378" spans="1:6">
      <c r="A378" s="3" t="s">
        <v>1576</v>
      </c>
      <c r="B378" s="3" t="s">
        <v>1576</v>
      </c>
      <c r="C378" s="3" t="s">
        <v>758</v>
      </c>
      <c r="D378" s="3" t="s">
        <v>1576</v>
      </c>
      <c r="E378" s="12" t="s">
        <v>749</v>
      </c>
      <c r="F378" s="13"/>
    </row>
    <row r="379" spans="1:6">
      <c r="A379" s="3" t="s">
        <v>1576</v>
      </c>
      <c r="B379" s="3" t="s">
        <v>1576</v>
      </c>
      <c r="C379" s="3" t="s">
        <v>750</v>
      </c>
      <c r="D379" s="3" t="s">
        <v>1576</v>
      </c>
      <c r="E379" s="12" t="s">
        <v>751</v>
      </c>
      <c r="F379" s="25"/>
    </row>
    <row r="380" spans="1:6">
      <c r="A380" s="3" t="s">
        <v>1576</v>
      </c>
      <c r="B380" s="3" t="s">
        <v>1576</v>
      </c>
      <c r="C380" s="3" t="s">
        <v>1576</v>
      </c>
      <c r="D380" s="3" t="s">
        <v>752</v>
      </c>
      <c r="E380" s="12" t="s">
        <v>650</v>
      </c>
      <c r="F380" s="13"/>
    </row>
    <row r="381" spans="1:6">
      <c r="A381" s="3" t="s">
        <v>1576</v>
      </c>
      <c r="B381" s="3" t="s">
        <v>1576</v>
      </c>
      <c r="C381" s="3" t="s">
        <v>1576</v>
      </c>
      <c r="D381" s="3" t="s">
        <v>651</v>
      </c>
      <c r="E381" s="12" t="s">
        <v>652</v>
      </c>
      <c r="F381" s="13"/>
    </row>
    <row r="382" spans="1:6">
      <c r="A382" s="3" t="s">
        <v>1576</v>
      </c>
      <c r="B382" s="3" t="s">
        <v>1576</v>
      </c>
      <c r="C382" s="3" t="s">
        <v>1576</v>
      </c>
      <c r="D382" s="3" t="s">
        <v>653</v>
      </c>
      <c r="E382" s="12" t="s">
        <v>138</v>
      </c>
      <c r="F382" s="13"/>
    </row>
    <row r="385" spans="1:6" ht="15" thickBot="1"/>
    <row r="386" spans="1:6" thickBot="1">
      <c r="B386" s="3" t="s">
        <v>1576</v>
      </c>
      <c r="C386" s="3" t="s">
        <v>1576</v>
      </c>
      <c r="D386" s="7" t="s">
        <v>454</v>
      </c>
      <c r="E386" s="8" t="s">
        <v>462</v>
      </c>
      <c r="F386" s="9">
        <f>SUM(F389:F405)</f>
        <v>0</v>
      </c>
    </row>
    <row r="388" spans="1:6" s="1" customFormat="1" ht="13.5">
      <c r="A388" s="14" t="s">
        <v>186</v>
      </c>
      <c r="B388" s="14" t="s">
        <v>187</v>
      </c>
      <c r="C388" s="14" t="s">
        <v>188</v>
      </c>
      <c r="D388" s="14" t="s">
        <v>189</v>
      </c>
      <c r="E388" s="10" t="s">
        <v>190</v>
      </c>
      <c r="F388" s="11"/>
    </row>
    <row r="389" spans="1:6">
      <c r="A389" s="3" t="s">
        <v>843</v>
      </c>
      <c r="B389" s="3" t="s">
        <v>844</v>
      </c>
      <c r="C389" s="3" t="s">
        <v>1576</v>
      </c>
      <c r="D389" s="3" t="s">
        <v>1576</v>
      </c>
      <c r="E389" s="12" t="s">
        <v>139</v>
      </c>
      <c r="F389" s="25"/>
    </row>
    <row r="390" spans="1:6">
      <c r="A390" s="3" t="s">
        <v>1576</v>
      </c>
      <c r="B390" s="3" t="s">
        <v>1576</v>
      </c>
      <c r="C390" s="3" t="s">
        <v>845</v>
      </c>
      <c r="D390" s="3" t="s">
        <v>1576</v>
      </c>
      <c r="E390" s="12" t="s">
        <v>1528</v>
      </c>
      <c r="F390" s="13"/>
    </row>
    <row r="391" spans="1:6">
      <c r="A391" s="3" t="s">
        <v>1576</v>
      </c>
      <c r="B391" s="3" t="s">
        <v>1576</v>
      </c>
      <c r="C391" s="3" t="s">
        <v>846</v>
      </c>
      <c r="D391" s="3" t="s">
        <v>1576</v>
      </c>
      <c r="E391" s="12" t="s">
        <v>1529</v>
      </c>
      <c r="F391" s="13"/>
    </row>
    <row r="392" spans="1:6">
      <c r="A392" s="3" t="s">
        <v>1576</v>
      </c>
      <c r="B392" s="3" t="s">
        <v>847</v>
      </c>
      <c r="C392" s="3" t="s">
        <v>1576</v>
      </c>
      <c r="D392" s="3" t="s">
        <v>1576</v>
      </c>
      <c r="E392" s="12" t="s">
        <v>1530</v>
      </c>
      <c r="F392" s="25"/>
    </row>
    <row r="393" spans="1:6">
      <c r="A393" s="3" t="s">
        <v>1576</v>
      </c>
      <c r="B393" s="3" t="s">
        <v>1576</v>
      </c>
      <c r="C393" s="3" t="s">
        <v>556</v>
      </c>
      <c r="D393" s="3" t="s">
        <v>1576</v>
      </c>
      <c r="E393" s="12" t="s">
        <v>1531</v>
      </c>
      <c r="F393" s="13"/>
    </row>
    <row r="394" spans="1:6">
      <c r="A394" s="3" t="s">
        <v>1576</v>
      </c>
      <c r="B394" s="3" t="s">
        <v>1576</v>
      </c>
      <c r="C394" s="3" t="s">
        <v>557</v>
      </c>
      <c r="D394" s="3" t="s">
        <v>1576</v>
      </c>
      <c r="E394" s="12" t="s">
        <v>1532</v>
      </c>
      <c r="F394" s="13"/>
    </row>
    <row r="395" spans="1:6">
      <c r="A395" s="3" t="s">
        <v>1576</v>
      </c>
      <c r="B395" s="3" t="s">
        <v>1576</v>
      </c>
      <c r="C395" s="3" t="s">
        <v>558</v>
      </c>
      <c r="D395" s="3" t="s">
        <v>1576</v>
      </c>
      <c r="E395" s="12" t="s">
        <v>1533</v>
      </c>
      <c r="F395" s="13"/>
    </row>
    <row r="396" spans="1:6">
      <c r="A396" s="3" t="s">
        <v>1576</v>
      </c>
      <c r="B396" s="3" t="s">
        <v>1576</v>
      </c>
      <c r="C396" s="3" t="s">
        <v>559</v>
      </c>
      <c r="D396" s="3" t="s">
        <v>1576</v>
      </c>
      <c r="E396" s="12" t="s">
        <v>1534</v>
      </c>
      <c r="F396" s="13"/>
    </row>
    <row r="397" spans="1:6">
      <c r="A397" s="3" t="s">
        <v>1576</v>
      </c>
      <c r="B397" s="3" t="s">
        <v>160</v>
      </c>
      <c r="C397" s="3" t="s">
        <v>1576</v>
      </c>
      <c r="D397" s="3" t="s">
        <v>1576</v>
      </c>
      <c r="E397" s="12" t="s">
        <v>643</v>
      </c>
      <c r="F397" s="25"/>
    </row>
    <row r="398" spans="1:6">
      <c r="A398" s="3" t="s">
        <v>1576</v>
      </c>
      <c r="B398" s="3" t="s">
        <v>1576</v>
      </c>
      <c r="C398" s="3" t="s">
        <v>161</v>
      </c>
      <c r="D398" s="3" t="s">
        <v>1576</v>
      </c>
      <c r="E398" s="12" t="s">
        <v>644</v>
      </c>
      <c r="F398" s="13"/>
    </row>
    <row r="399" spans="1:6">
      <c r="A399" s="3" t="s">
        <v>1576</v>
      </c>
      <c r="B399" s="3" t="s">
        <v>1576</v>
      </c>
      <c r="C399" s="3" t="s">
        <v>162</v>
      </c>
      <c r="D399" s="3" t="s">
        <v>1576</v>
      </c>
      <c r="E399" s="12" t="s">
        <v>645</v>
      </c>
      <c r="F399" s="13"/>
    </row>
    <row r="400" spans="1:6">
      <c r="A400" s="3" t="s">
        <v>1576</v>
      </c>
      <c r="B400" s="3" t="s">
        <v>163</v>
      </c>
      <c r="C400" s="3" t="s">
        <v>1576</v>
      </c>
      <c r="D400" s="3" t="s">
        <v>1576</v>
      </c>
      <c r="E400" s="12" t="s">
        <v>1608</v>
      </c>
      <c r="F400" s="25"/>
    </row>
    <row r="401" spans="1:6">
      <c r="A401" s="3" t="s">
        <v>1576</v>
      </c>
      <c r="B401" s="3" t="s">
        <v>1576</v>
      </c>
      <c r="C401" s="3" t="s">
        <v>164</v>
      </c>
      <c r="D401" s="3" t="s">
        <v>1576</v>
      </c>
      <c r="E401" s="12" t="s">
        <v>1076</v>
      </c>
      <c r="F401" s="13"/>
    </row>
    <row r="402" spans="1:6">
      <c r="A402" s="3" t="s">
        <v>1576</v>
      </c>
      <c r="B402" s="3" t="s">
        <v>1576</v>
      </c>
      <c r="C402" s="3" t="s">
        <v>165</v>
      </c>
      <c r="D402" s="3" t="s">
        <v>1576</v>
      </c>
      <c r="E402" s="12" t="s">
        <v>1077</v>
      </c>
      <c r="F402" s="13"/>
    </row>
    <row r="403" spans="1:6">
      <c r="A403" s="3" t="s">
        <v>1576</v>
      </c>
      <c r="B403" s="3" t="s">
        <v>166</v>
      </c>
      <c r="C403" s="3" t="s">
        <v>1576</v>
      </c>
      <c r="D403" s="3" t="s">
        <v>1576</v>
      </c>
      <c r="E403" s="12" t="s">
        <v>1078</v>
      </c>
      <c r="F403" s="25"/>
    </row>
    <row r="404" spans="1:6">
      <c r="A404" s="3" t="s">
        <v>1576</v>
      </c>
      <c r="B404" s="3" t="s">
        <v>1576</v>
      </c>
      <c r="C404" s="3" t="s">
        <v>167</v>
      </c>
      <c r="D404" s="3" t="s">
        <v>1576</v>
      </c>
      <c r="E404" s="12" t="s">
        <v>253</v>
      </c>
      <c r="F404" s="13"/>
    </row>
    <row r="405" spans="1:6">
      <c r="A405" s="3" t="s">
        <v>1576</v>
      </c>
      <c r="B405" s="3" t="s">
        <v>1576</v>
      </c>
      <c r="C405" s="3" t="s">
        <v>168</v>
      </c>
      <c r="D405" s="3" t="s">
        <v>1576</v>
      </c>
      <c r="E405" s="12" t="s">
        <v>255</v>
      </c>
      <c r="F405" s="13"/>
    </row>
    <row r="406" spans="1:6" ht="15" thickBot="1"/>
    <row r="407" spans="1:6" thickBot="1">
      <c r="E407" s="31" t="s">
        <v>1302</v>
      </c>
      <c r="F407" s="32">
        <f>F386+F328</f>
        <v>0</v>
      </c>
    </row>
    <row r="408" spans="1:6" ht="15" thickBot="1"/>
    <row r="409" spans="1:6" thickBot="1">
      <c r="E409" s="31" t="s">
        <v>1297</v>
      </c>
      <c r="F409" s="32">
        <f>F386+F328+F294+F251</f>
        <v>0</v>
      </c>
    </row>
    <row r="410" spans="1:6" ht="15" thickBot="1"/>
    <row r="411" spans="1:6" thickBot="1">
      <c r="E411" s="31" t="s">
        <v>1298</v>
      </c>
      <c r="F411" s="32">
        <f>F409+F249</f>
        <v>0</v>
      </c>
    </row>
  </sheetData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tabColor indexed="33"/>
    <pageSetUpPr fitToPage="1"/>
  </sheetPr>
  <dimension ref="B1:L35"/>
  <sheetViews>
    <sheetView topLeftCell="A4" workbookViewId="0">
      <selection activeCell="B2" sqref="B2"/>
    </sheetView>
  </sheetViews>
  <sheetFormatPr baseColWidth="10" defaultRowHeight="12.75"/>
  <cols>
    <col min="1" max="1" width="3.85546875" customWidth="1"/>
    <col min="2" max="2" width="23.7109375" customWidth="1"/>
    <col min="3" max="4" width="31.85546875" customWidth="1"/>
    <col min="5" max="5" width="34.7109375" customWidth="1"/>
    <col min="6" max="6" width="3.42578125" customWidth="1"/>
    <col min="8" max="8" width="5" customWidth="1"/>
    <col min="9" max="9" width="1.7109375" customWidth="1"/>
    <col min="10" max="10" width="20.7109375" bestFit="1" customWidth="1"/>
    <col min="11" max="11" width="15.140625" bestFit="1" customWidth="1"/>
    <col min="12" max="12" width="14.42578125" bestFit="1" customWidth="1"/>
  </cols>
  <sheetData>
    <row r="1" spans="2:12" ht="24" thickBot="1">
      <c r="B1" s="390" t="s">
        <v>397</v>
      </c>
      <c r="C1" s="391"/>
      <c r="D1" s="391"/>
      <c r="E1" s="392"/>
    </row>
    <row r="2" spans="2:12" ht="13.5" thickBot="1"/>
    <row r="3" spans="2:12" ht="18.75">
      <c r="B3" s="174" t="s">
        <v>916</v>
      </c>
      <c r="C3" s="175" t="s">
        <v>917</v>
      </c>
      <c r="D3" s="175" t="s">
        <v>918</v>
      </c>
      <c r="E3" s="176" t="s">
        <v>476</v>
      </c>
    </row>
    <row r="4" spans="2:12" ht="18.75">
      <c r="B4" s="177">
        <f>Resumen!E29</f>
        <v>2014</v>
      </c>
      <c r="C4" s="188" t="e">
        <f>Resumen!G19</f>
        <v>#REF!</v>
      </c>
      <c r="D4" s="189" t="e">
        <f>Resumen!G20</f>
        <v>#REF!</v>
      </c>
      <c r="E4" s="178" t="e">
        <f>SUM(C4:D4)</f>
        <v>#REF!</v>
      </c>
    </row>
    <row r="5" spans="2:12" ht="18.75">
      <c r="B5" s="177">
        <v>2013</v>
      </c>
      <c r="C5" s="188">
        <v>1435642.1</v>
      </c>
      <c r="D5" s="189">
        <v>874616.90399999986</v>
      </c>
      <c r="E5" s="178">
        <f>SUM(C5:D5)</f>
        <v>2310259.0039999997</v>
      </c>
    </row>
    <row r="6" spans="2:12" ht="18.75">
      <c r="B6" s="177">
        <v>2012</v>
      </c>
      <c r="C6" s="188">
        <v>1470443.2752</v>
      </c>
      <c r="D6" s="189">
        <v>711120.35999999952</v>
      </c>
      <c r="E6" s="178">
        <v>2181563.6351999994</v>
      </c>
    </row>
    <row r="7" spans="2:12" ht="18.75">
      <c r="B7" s="177">
        <v>2011</v>
      </c>
      <c r="C7" s="188">
        <v>1499412.8352000001</v>
      </c>
      <c r="D7" s="189">
        <v>808819.08999999973</v>
      </c>
      <c r="E7" s="178">
        <f>SUM(C7:D7)</f>
        <v>2308231.9251999999</v>
      </c>
      <c r="J7" s="218"/>
      <c r="K7" s="218"/>
      <c r="L7" s="218"/>
    </row>
    <row r="8" spans="2:12" ht="18.75">
      <c r="B8" s="177">
        <v>2010</v>
      </c>
      <c r="C8" s="188">
        <v>1594491.9655424603</v>
      </c>
      <c r="D8" s="189">
        <v>1481508.0300000003</v>
      </c>
      <c r="E8" s="178">
        <v>3075999.9955424606</v>
      </c>
    </row>
    <row r="9" spans="2:12" ht="18.75">
      <c r="B9" s="177">
        <v>2009</v>
      </c>
      <c r="C9" s="188">
        <v>1589546.6</v>
      </c>
      <c r="D9" s="189">
        <v>1976453.4</v>
      </c>
      <c r="E9" s="178">
        <v>3566000</v>
      </c>
    </row>
    <row r="10" spans="2:12" ht="18.75">
      <c r="B10" s="177">
        <v>2008</v>
      </c>
      <c r="C10" s="188">
        <v>1529126.38</v>
      </c>
      <c r="D10" s="189">
        <v>2467873.62</v>
      </c>
      <c r="E10" s="178">
        <v>3997000</v>
      </c>
    </row>
    <row r="11" spans="2:12" ht="18.75">
      <c r="B11" s="177">
        <v>2007</v>
      </c>
      <c r="C11" s="188">
        <v>1413915.33</v>
      </c>
      <c r="D11" s="189">
        <v>1651084.67</v>
      </c>
      <c r="E11" s="178">
        <v>3065000</v>
      </c>
    </row>
    <row r="12" spans="2:12" ht="18.75">
      <c r="B12" s="177">
        <v>2006</v>
      </c>
      <c r="C12" s="188">
        <v>1244453.26</v>
      </c>
      <c r="D12" s="189">
        <v>1632224.54</v>
      </c>
      <c r="E12" s="178">
        <v>2876677.8</v>
      </c>
    </row>
    <row r="13" spans="2:12" ht="18.75">
      <c r="B13" s="177">
        <v>2005</v>
      </c>
      <c r="C13" s="188">
        <v>1202893.5900000001</v>
      </c>
      <c r="D13" s="189">
        <v>1537364.3</v>
      </c>
      <c r="E13" s="178">
        <v>2740257.89</v>
      </c>
    </row>
    <row r="14" spans="2:12" ht="18.75">
      <c r="B14" s="177">
        <v>2004</v>
      </c>
      <c r="C14" s="188">
        <v>1017641.3</v>
      </c>
      <c r="D14" s="189">
        <v>1193518.8799999999</v>
      </c>
      <c r="E14" s="178">
        <v>2211160.1800000002</v>
      </c>
    </row>
    <row r="15" spans="2:12" ht="18.75">
      <c r="B15" s="177">
        <v>2003</v>
      </c>
      <c r="C15" s="188">
        <v>996933.2</v>
      </c>
      <c r="D15" s="189">
        <v>1073707.1399999999</v>
      </c>
      <c r="E15" s="178">
        <v>2070640.34</v>
      </c>
    </row>
    <row r="16" spans="2:12" ht="15.75">
      <c r="B16" s="179"/>
      <c r="C16" s="180"/>
      <c r="D16" s="180"/>
      <c r="E16" s="181"/>
    </row>
    <row r="17" spans="2:5" ht="14.25" customHeight="1">
      <c r="B17" s="179"/>
      <c r="C17" s="180"/>
      <c r="D17" s="180"/>
      <c r="E17" s="181"/>
    </row>
    <row r="18" spans="2:5" ht="39.75" customHeight="1">
      <c r="B18" s="182"/>
      <c r="C18" s="183"/>
      <c r="D18" s="183"/>
      <c r="E18" s="184"/>
    </row>
    <row r="19" spans="2:5" ht="43.5" customHeight="1">
      <c r="B19" s="185"/>
      <c r="C19" s="155"/>
      <c r="D19" s="155"/>
      <c r="E19" s="172"/>
    </row>
    <row r="20" spans="2:5" ht="43.5" customHeight="1">
      <c r="B20" s="185"/>
      <c r="C20" s="155"/>
      <c r="D20" s="155"/>
      <c r="E20" s="172"/>
    </row>
    <row r="21" spans="2:5" ht="43.5" customHeight="1">
      <c r="B21" s="185"/>
      <c r="C21" s="155"/>
      <c r="D21" s="155"/>
      <c r="E21" s="172"/>
    </row>
    <row r="22" spans="2:5" ht="43.5" customHeight="1">
      <c r="B22" s="185"/>
      <c r="C22" s="155"/>
      <c r="D22" s="155"/>
      <c r="E22" s="172"/>
    </row>
    <row r="23" spans="2:5" ht="43.5" customHeight="1">
      <c r="B23" s="185"/>
      <c r="C23" s="155"/>
      <c r="D23" s="155"/>
      <c r="E23" s="172"/>
    </row>
    <row r="24" spans="2:5" ht="43.5" customHeight="1">
      <c r="B24" s="185"/>
      <c r="C24" s="155"/>
      <c r="D24" s="155"/>
      <c r="E24" s="172"/>
    </row>
    <row r="25" spans="2:5" ht="43.5" customHeight="1">
      <c r="B25" s="185"/>
      <c r="C25" s="155"/>
      <c r="D25" s="155"/>
      <c r="E25" s="172"/>
    </row>
    <row r="26" spans="2:5" ht="43.5" customHeight="1">
      <c r="B26" s="185"/>
      <c r="C26" s="155"/>
      <c r="D26" s="155"/>
      <c r="E26" s="172"/>
    </row>
    <row r="27" spans="2:5" ht="43.5" customHeight="1">
      <c r="B27" s="185"/>
      <c r="C27" s="155"/>
      <c r="D27" s="155"/>
      <c r="E27" s="172"/>
    </row>
    <row r="28" spans="2:5" ht="37.5" customHeight="1">
      <c r="B28" s="185"/>
      <c r="C28" s="155"/>
      <c r="D28" s="155"/>
      <c r="E28" s="172"/>
    </row>
    <row r="29" spans="2:5" ht="39.75" customHeight="1">
      <c r="B29" s="185"/>
      <c r="C29" s="155"/>
      <c r="D29" s="155"/>
      <c r="E29" s="172"/>
    </row>
    <row r="30" spans="2:5">
      <c r="B30" s="185"/>
      <c r="C30" s="155"/>
      <c r="D30" s="155"/>
      <c r="E30" s="172"/>
    </row>
    <row r="31" spans="2:5">
      <c r="B31" s="185"/>
      <c r="C31" s="155"/>
      <c r="D31" s="155"/>
      <c r="E31" s="172"/>
    </row>
    <row r="32" spans="2:5">
      <c r="B32" s="185"/>
      <c r="C32" s="155"/>
      <c r="D32" s="155"/>
      <c r="E32" s="172"/>
    </row>
    <row r="33" spans="2:5">
      <c r="B33" s="185"/>
      <c r="C33" s="155"/>
      <c r="D33" s="155"/>
      <c r="E33" s="172"/>
    </row>
    <row r="34" spans="2:5">
      <c r="B34" s="185"/>
      <c r="C34" s="155"/>
      <c r="D34" s="155"/>
      <c r="E34" s="172"/>
    </row>
    <row r="35" spans="2:5" ht="13.5" thickBot="1">
      <c r="B35" s="186"/>
      <c r="C35" s="187"/>
      <c r="D35" s="187"/>
      <c r="E35" s="173"/>
    </row>
  </sheetData>
  <mergeCells count="1">
    <mergeCell ref="B1:E1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6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tabColor indexed="11"/>
    <pageSetUpPr fitToPage="1"/>
  </sheetPr>
  <dimension ref="A1"/>
  <sheetViews>
    <sheetView topLeftCell="B42" workbookViewId="0">
      <selection activeCell="R19" sqref="R19"/>
    </sheetView>
  </sheetViews>
  <sheetFormatPr baseColWidth="10" defaultRowHeight="12.75"/>
  <cols>
    <col min="1" max="1" width="2.5703125" customWidth="1"/>
    <col min="16" max="16" width="5.5703125" customWidth="1"/>
  </cols>
  <sheetData/>
  <phoneticPr fontId="2" type="noConversion"/>
  <printOptions horizontalCentered="1" verticalCentered="1"/>
  <pageMargins left="0.74803149606299213" right="0.74803149606299213" top="0.98425196850393704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baseType="lpstr" size="17">
      <vt:lpstr>Ingresos 2015</vt:lpstr>
      <vt:lpstr>Gastos 2015</vt:lpstr>
      <vt:lpstr>Resumen</vt:lpstr>
      <vt:lpstr>Concertación Diputación</vt:lpstr>
      <vt:lpstr>Tabla de Equivalencias</vt:lpstr>
      <vt:lpstr>CP Gastos</vt:lpstr>
      <vt:lpstr>CE Gastos</vt:lpstr>
      <vt:lpstr>Evolución</vt:lpstr>
      <vt:lpstr>Gráficos</vt:lpstr>
      <vt:lpstr>Evolución!Área_de_impresión</vt:lpstr>
      <vt:lpstr>'Gastos 2015'!Área_de_impresión</vt:lpstr>
      <vt:lpstr>Gráficos!Área_de_impresión</vt:lpstr>
      <vt:lpstr>'Ingresos 2015'!Área_de_impresión</vt:lpstr>
      <vt:lpstr>Resumen!Área_de_impresión</vt:lpstr>
      <vt:lpstr>'Tabla de Equivalencias'!Área_de_impresión</vt:lpstr>
      <vt:lpstr>'Gastos 2015'!Títulos_a_imprimir</vt:lpstr>
      <vt:lpstr>'Ingresos 2015'!Títulos_a_imprimir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