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SU" sheetId="1" r:id="rId1"/>
    <sheet name="CARTON" sheetId="2" r:id="rId2"/>
    <sheet name="VIDRIO" sheetId="3" r:id="rId3"/>
    <sheet name="ENVASES" sheetId="4" r:id="rId4"/>
    <sheet name="VOLUMINOSOS" sheetId="5" r:id="rId5"/>
  </sheets>
  <definedNames/>
  <calcPr fullCalcOnLoad="1"/>
</workbook>
</file>

<file path=xl/sharedStrings.xml><?xml version="1.0" encoding="utf-8"?>
<sst xmlns="http://schemas.openxmlformats.org/spreadsheetml/2006/main" count="114" uniqueCount="28">
  <si>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</si>
  <si>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</si>
  <si>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</si>
  <si>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</si>
  <si>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</si>
  <si>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</si>
  <si>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</si>
  <si>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</si>
  <si>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</si>
  <si>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</si>
  <si>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</si>
  <si>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</si>
  <si>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</si>
  <si>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</si>
  <si>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</si>
  <si>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</si>
  <si>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</si>
  <si>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</si>
  <si>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</si>
  <si>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TEBA: RESUMEN DE KILOS ANUAL DE RECOGIDA EN RESIDUOS SÓLIDOS URBANOS</t>
  </si>
  <si>
    <t>2019</t>
  </si>
  <si>
    <t>2018</t>
  </si>
  <si>
    <t>2017</t>
  </si>
  <si>
    <t>2016</t>
  </si>
  <si>
    <t>TEBA: RESUMEN DE KILOS ANUAL DE RECOGIDA EN PAPEL / CARTÓN</t>
  </si>
  <si>
    <t>TEBA: RESUMEN DE KILOS ANUAL DE RECOGIDA EN VIDRIO</t>
  </si>
  <si>
    <t>TEBA: RESUMEN DE KILOS ANUAL DE RECOGIDA EN ENVASES</t>
  </si>
  <si>
    <t>TEBA: RESUMEN DE KILOS ANUAL DE RECOGIDA EN VOLUMINOSOS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</si>
</sst>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2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2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6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6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6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6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6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6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6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6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2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2" applyNumberFormat="1" applyFont="1" applyFill="1" applyBorder="1" applyAlignment="1">
      <alignment horizontal="center"/>
      <protection/>
    </xf>
    <xf numFmtId="3" fontId="14" fillId="0" borderId="10" xfId="52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6" fillId="19" borderId="21" xfId="0" applyNumberFormat="1" applyFont="1" applyFill="1" applyBorder="1" applyAlignment="1">
      <alignment horizontal="center" vertical="center" wrapText="1"/>
    </xf>
    <xf numFmtId="3" fontId="6" fillId="19" borderId="22" xfId="0" applyNumberFormat="1" applyFont="1" applyFill="1" applyBorder="1" applyAlignment="1">
      <alignment horizontal="center" vertical="center"/>
    </xf>
    <xf numFmtId="3" fontId="6" fillId="19" borderId="23" xfId="0" applyNumberFormat="1" applyFont="1" applyFill="1" applyBorder="1" applyAlignment="1">
      <alignment horizontal="center" vertical="center"/>
    </xf>
    <xf numFmtId="4" fontId="6" fillId="13" borderId="19" xfId="0" applyNumberFormat="1" applyFont="1" applyFill="1" applyBorder="1" applyAlignment="1">
      <alignment horizontal="center" vertical="center" wrapText="1"/>
    </xf>
    <xf numFmtId="166" fontId="21" fillId="13" borderId="24" xfId="0" applyNumberFormat="1" applyFont="1" applyFill="1" applyBorder="1" applyAlignment="1">
      <alignment horizontal="center" vertical="center"/>
    </xf>
    <xf numFmtId="4" fontId="6" fillId="13" borderId="15" xfId="0" applyNumberFormat="1" applyFont="1" applyFill="1" applyBorder="1" applyAlignment="1">
      <alignment horizontal="center" vertical="center"/>
    </xf>
    <xf numFmtId="166" fontId="21" fillId="13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2" applyNumberFormat="1" applyFont="1" applyFill="1" applyBorder="1" applyAlignment="1">
      <alignment horizontal="center" vertical="center"/>
      <protection/>
    </xf>
    <xf numFmtId="3" fontId="20" fillId="34" borderId="44" xfId="52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3" fontId="20" fillId="19" borderId="43" xfId="52" applyNumberFormat="1" applyFont="1" applyFill="1" applyBorder="1" applyAlignment="1">
      <alignment horizontal="center" vertical="center"/>
      <protection/>
    </xf>
    <xf numFmtId="3" fontId="20" fillId="19" borderId="44" xfId="52" applyNumberFormat="1" applyFont="1" applyFill="1" applyBorder="1" applyAlignment="1">
      <alignment horizontal="center" vertical="center"/>
      <protection/>
    </xf>
    <xf numFmtId="3" fontId="5" fillId="19" borderId="43" xfId="0" applyNumberFormat="1" applyFont="1" applyFill="1" applyBorder="1" applyAlignment="1">
      <alignment horizontal="center"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3" borderId="43" xfId="0" applyNumberFormat="1" applyFont="1" applyFill="1" applyBorder="1" applyAlignment="1">
      <alignment horizontal="center" vertical="center" wrapText="1"/>
    </xf>
    <xf numFmtId="3" fontId="5" fillId="13" borderId="44" xfId="0" applyNumberFormat="1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9755"/>
          <c:h val="0.826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7691"/>
        <c:crossesAt val="0"/>
        <c:auto val="1"/>
        <c:lblOffset val="100"/>
        <c:tickLblSkip val="1"/>
        <c:noMultiLvlLbl val="0"/>
      </c:catAx>
      <c:valAx>
        <c:axId val="1387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6890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895"/>
          <c:y val="0.8405"/>
          <c:w val="0.6562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35"/>
          <c:w val="0.9895"/>
          <c:h val="0.922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89220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0025"/>
          <c:y val="0.92875"/>
          <c:w val="0.525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225"/>
          <c:w val="0.9815"/>
          <c:h val="0.828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44831"/>
        <c:crossesAt val="0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3870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874"/>
          <c:w val="0.633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52665"/>
        <c:crossesAt val="0"/>
        <c:auto val="1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029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VOLUMINOSOS!$A$7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VOLUMINOSOS!$C$7:$N$7</c:f>
              <c:numCache/>
            </c:numRef>
          </c:val>
          <c:smooth val="0"/>
        </c:ser>
        <c:ser>
          <c:idx val="1"/>
          <c:order val="1"/>
          <c:tx>
            <c:strRef>
              <c:f>VOLUMINOSOS!$A$8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VOLUMINOSOS!$C$8:$N$8</c:f>
              <c:numCache/>
            </c:numRef>
          </c:val>
          <c:smooth val="0"/>
        </c:ser>
        <c:ser>
          <c:idx val="0"/>
          <c:order val="2"/>
          <c:tx>
            <c:strRef>
              <c:f>VOLUMINOSOS!$A$9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VOLUMINOSOS!$C$9:$N$9</c:f>
              <c:numCache/>
            </c:numRef>
          </c:val>
          <c:smooth val="0"/>
        </c:ser>
        <c:ser>
          <c:idx val="2"/>
          <c:order val="3"/>
          <c:tx>
            <c:strRef>
              <c:f>VOLUMINOSOS!$A$10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VOLUMINOSOS!$C$10:$N$10</c:f>
              <c:numCache/>
            </c:numRef>
          </c:val>
          <c:smooth val="0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8595"/>
        <c:crossesAt val="0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56258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860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6220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57425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.75">
      <c r="C2" s="98" t="s">
        <v>19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3:17" ht="15">
      <c r="C3" s="9"/>
      <c r="P3" s="7"/>
      <c r="Q3" s="8"/>
    </row>
    <row r="4" ht="15.75" thickBot="1">
      <c r="C4" s="11"/>
    </row>
    <row r="5" spans="2:17" s="1" customFormat="1" ht="16.5" customHeight="1">
      <c r="B5" s="101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3" t="s">
        <v>17</v>
      </c>
      <c r="P5" s="96" t="s">
        <v>0</v>
      </c>
      <c r="Q5" s="96" t="s">
        <v>18</v>
      </c>
    </row>
    <row r="6" spans="2:17" s="1" customFormat="1" ht="16.5" customHeight="1" thickBot="1">
      <c r="B6" s="102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104"/>
      <c r="P6" s="97"/>
      <c r="Q6" s="97"/>
    </row>
    <row r="7" spans="1:17" s="1" customFormat="1" ht="16.5" customHeight="1">
      <c r="A7" s="16" t="s">
        <v>20</v>
      </c>
      <c r="B7" s="68">
        <v>3818</v>
      </c>
      <c r="C7" s="14">
        <v>116444.10957772085</v>
      </c>
      <c r="D7" s="56">
        <v>106011.73456739112</v>
      </c>
      <c r="E7" s="56">
        <v>120405.35162383274</v>
      </c>
      <c r="F7" s="56">
        <v>125082.80390050409</v>
      </c>
      <c r="G7" s="56">
        <v>140074.31451946122</v>
      </c>
      <c r="H7" s="56">
        <v>127390.76770514833</v>
      </c>
      <c r="I7" s="56">
        <v>141938.98520783408</v>
      </c>
      <c r="J7" s="56">
        <v>146851.4932650194</v>
      </c>
      <c r="K7" s="56">
        <v>129113.45839186844</v>
      </c>
      <c r="L7" s="56">
        <v>127744.1401537063</v>
      </c>
      <c r="M7" s="56">
        <v>116859.00669366168</v>
      </c>
      <c r="N7" s="56">
        <v>120613.58895959011</v>
      </c>
      <c r="O7" s="40">
        <f>SUM(C7:N7)</f>
        <v>1518529.7545657381</v>
      </c>
      <c r="P7" s="41">
        <f>O7/B7</f>
        <v>397.7291132964217</v>
      </c>
      <c r="Q7" s="42">
        <f>P7/1000</f>
        <v>0.3977291132964217</v>
      </c>
    </row>
    <row r="8" spans="1:17" s="1" customFormat="1" ht="16.5" customHeight="1">
      <c r="A8" s="71" t="s">
        <v>21</v>
      </c>
      <c r="B8" s="69">
        <v>3847</v>
      </c>
      <c r="C8" s="14">
        <v>124239.88212504637</v>
      </c>
      <c r="D8" s="56">
        <v>108276.80612455179</v>
      </c>
      <c r="E8" s="56">
        <v>128140.31488274327</v>
      </c>
      <c r="F8" s="56">
        <v>133007.76956683016</v>
      </c>
      <c r="G8" s="56">
        <v>139730.62523183448</v>
      </c>
      <c r="H8" s="56">
        <v>136952.756048304</v>
      </c>
      <c r="I8" s="56">
        <v>138893.45917652393</v>
      </c>
      <c r="J8" s="56">
        <v>148321.0905493962</v>
      </c>
      <c r="K8" s="56">
        <v>129985.8855046779</v>
      </c>
      <c r="L8" s="56">
        <v>141926.60058525327</v>
      </c>
      <c r="M8" s="56">
        <v>125050.09397024276</v>
      </c>
      <c r="N8" s="56">
        <v>126031.54432675267</v>
      </c>
      <c r="O8" s="40">
        <f>SUM(C8:N8)</f>
        <v>1580556.8280921567</v>
      </c>
      <c r="P8" s="41">
        <f>O8/B8</f>
        <v>410.8543873387462</v>
      </c>
      <c r="Q8" s="42">
        <f>P8/1000</f>
        <v>0.41085438733874624</v>
      </c>
    </row>
    <row r="9" spans="1:17" s="1" customFormat="1" ht="16.5" customHeight="1">
      <c r="A9" s="71" t="s">
        <v>22</v>
      </c>
      <c r="B9" s="69">
        <v>3912</v>
      </c>
      <c r="C9" s="14">
        <v>136269.7084834589</v>
      </c>
      <c r="D9" s="56">
        <v>125483.8388470357</v>
      </c>
      <c r="E9" s="56">
        <v>139735.79430068785</v>
      </c>
      <c r="F9" s="56">
        <v>138415.18997707174</v>
      </c>
      <c r="G9" s="56">
        <v>154779.7920078611</v>
      </c>
      <c r="H9" s="56">
        <v>150505.6469046839</v>
      </c>
      <c r="I9" s="56">
        <v>147521.6737635113</v>
      </c>
      <c r="J9" s="56">
        <v>153315.0343924009</v>
      </c>
      <c r="K9" s="56">
        <v>131374.90337373075</v>
      </c>
      <c r="L9" s="56">
        <v>128078.59810022928</v>
      </c>
      <c r="M9" s="56">
        <v>119945.14903373731</v>
      </c>
      <c r="N9" s="56">
        <v>123488.11660661644</v>
      </c>
      <c r="O9" s="40">
        <f>SUM(C9:N9)</f>
        <v>1648913.4457910252</v>
      </c>
      <c r="P9" s="41">
        <f>O9/B9</f>
        <v>421.5013920733704</v>
      </c>
      <c r="Q9" s="42">
        <f>P9/1000</f>
        <v>0.42150139207337045</v>
      </c>
    </row>
    <row r="10" spans="1:17" s="5" customFormat="1" ht="15.75" thickBot="1">
      <c r="A10" s="72" t="s">
        <v>23</v>
      </c>
      <c r="B10" s="70">
        <v>3973</v>
      </c>
      <c r="C10" s="24">
        <v>142308.7708341782</v>
      </c>
      <c r="D10" s="17">
        <v>118598.69824404882</v>
      </c>
      <c r="E10" s="17">
        <v>140178.79557159657</v>
      </c>
      <c r="F10" s="17">
        <v>140214.2414534247</v>
      </c>
      <c r="G10" s="17">
        <v>151357.1377590332</v>
      </c>
      <c r="H10" s="17">
        <v>153029.53891074253</v>
      </c>
      <c r="I10" s="17">
        <v>149020.93191126973</v>
      </c>
      <c r="J10" s="17">
        <v>163618.19051867473</v>
      </c>
      <c r="K10" s="17">
        <v>148196.0095705422</v>
      </c>
      <c r="L10" s="17">
        <v>139379.6520540168</v>
      </c>
      <c r="M10" s="17">
        <v>136281.35974694838</v>
      </c>
      <c r="N10" s="24">
        <v>143133.69317490573</v>
      </c>
      <c r="O10" s="37">
        <f>SUM(C10:N10)</f>
        <v>1725317.0197493816</v>
      </c>
      <c r="P10" s="38">
        <f>O10/B10</f>
        <v>434.2605134028144</v>
      </c>
      <c r="Q10" s="39">
        <f>P10/1000</f>
        <v>0.4342605134028144</v>
      </c>
    </row>
    <row r="24" ht="15.75" customHeight="1"/>
    <row r="34" spans="2:13" ht="15">
      <c r="B34" s="99" t="s">
        <v>14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.75">
      <c r="C2" s="98" t="s">
        <v>24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7.25" customHeight="1"/>
    <row r="4" ht="17.25" customHeight="1" thickBot="1"/>
    <row r="5" spans="1:17" ht="16.5" customHeight="1">
      <c r="A5" s="1"/>
      <c r="B5" s="107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9" t="s">
        <v>17</v>
      </c>
      <c r="P5" s="105" t="s">
        <v>0</v>
      </c>
      <c r="Q5" s="105" t="s">
        <v>18</v>
      </c>
    </row>
    <row r="6" spans="1:17" ht="16.5" customHeight="1" thickBot="1">
      <c r="A6" s="1"/>
      <c r="B6" s="108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10"/>
      <c r="P6" s="106"/>
      <c r="Q6" s="106"/>
    </row>
    <row r="7" spans="1:17" s="12" customFormat="1" ht="16.5" customHeight="1">
      <c r="A7" s="16" t="s">
        <v>20</v>
      </c>
      <c r="B7" s="21">
        <v>3818</v>
      </c>
      <c r="C7" s="20">
        <v>0</v>
      </c>
      <c r="D7" s="15">
        <v>0</v>
      </c>
      <c r="E7" s="15">
        <v>2130.673949482689</v>
      </c>
      <c r="F7" s="15">
        <v>2514.6586902491185</v>
      </c>
      <c r="G7" s="15">
        <v>2807.0608635339</v>
      </c>
      <c r="H7" s="15">
        <v>2712.719784983527</v>
      </c>
      <c r="I7" s="15">
        <v>3000.1566383446043</v>
      </c>
      <c r="J7" s="15">
        <v>2700.030634067395</v>
      </c>
      <c r="K7" s="15">
        <v>3352.1426507138317</v>
      </c>
      <c r="L7" s="15">
        <v>955.5482342061152</v>
      </c>
      <c r="M7" s="15">
        <v>3284.8349806369574</v>
      </c>
      <c r="N7" s="20">
        <v>3139.1129095829942</v>
      </c>
      <c r="O7" s="40">
        <f>SUM(C7:N7)</f>
        <v>26596.93933580113</v>
      </c>
      <c r="P7" s="43">
        <f>O7/B7</f>
        <v>6.966196787794953</v>
      </c>
      <c r="Q7" s="44">
        <f>P7/1000</f>
        <v>0.0069661967877949526</v>
      </c>
    </row>
    <row r="8" spans="1:17" s="12" customFormat="1" ht="16.5" customHeight="1">
      <c r="A8" s="71" t="s">
        <v>21</v>
      </c>
      <c r="B8" s="55">
        <v>3847</v>
      </c>
      <c r="C8" s="14">
        <v>2728</v>
      </c>
      <c r="D8" s="56">
        <v>1731</v>
      </c>
      <c r="E8" s="56">
        <v>3768</v>
      </c>
      <c r="F8" s="56">
        <v>5182</v>
      </c>
      <c r="G8" s="56">
        <v>8845</v>
      </c>
      <c r="H8" s="56">
        <v>3872</v>
      </c>
      <c r="I8" s="56">
        <v>5003</v>
      </c>
      <c r="J8" s="56">
        <v>3490</v>
      </c>
      <c r="K8" s="56">
        <v>2850</v>
      </c>
      <c r="L8" s="56">
        <v>11217</v>
      </c>
      <c r="M8" s="56">
        <v>13879</v>
      </c>
      <c r="N8" s="14">
        <v>4289</v>
      </c>
      <c r="O8" s="40">
        <f>SUM(C8:N8)</f>
        <v>66854</v>
      </c>
      <c r="P8" s="43">
        <f>O8/B8</f>
        <v>17.378216792305693</v>
      </c>
      <c r="Q8" s="44">
        <f>P8/1000</f>
        <v>0.01737821679230569</v>
      </c>
    </row>
    <row r="9" spans="1:17" s="12" customFormat="1" ht="16.5" customHeight="1">
      <c r="A9" s="71" t="s">
        <v>22</v>
      </c>
      <c r="B9" s="55">
        <v>3912</v>
      </c>
      <c r="C9" s="14">
        <v>7485</v>
      </c>
      <c r="D9" s="56">
        <v>4688</v>
      </c>
      <c r="E9" s="56">
        <v>7276</v>
      </c>
      <c r="F9" s="56">
        <v>6763</v>
      </c>
      <c r="G9" s="56">
        <v>7467</v>
      </c>
      <c r="H9" s="56">
        <v>5090</v>
      </c>
      <c r="I9" s="56">
        <v>7224</v>
      </c>
      <c r="J9" s="56">
        <v>7134</v>
      </c>
      <c r="K9" s="56">
        <v>4224</v>
      </c>
      <c r="L9" s="56">
        <v>7166</v>
      </c>
      <c r="M9" s="56">
        <v>5448</v>
      </c>
      <c r="N9" s="14">
        <v>8486</v>
      </c>
      <c r="O9" s="40">
        <f>SUM(C9:N9)</f>
        <v>78451</v>
      </c>
      <c r="P9" s="43">
        <f>O9/B9</f>
        <v>20.053936605316974</v>
      </c>
      <c r="Q9" s="44">
        <f>P9/1000</f>
        <v>0.020053936605316975</v>
      </c>
    </row>
    <row r="10" spans="1:17" s="6" customFormat="1" ht="15.75" thickBot="1">
      <c r="A10" s="72" t="s">
        <v>23</v>
      </c>
      <c r="B10" s="22">
        <v>3973</v>
      </c>
      <c r="C10" s="24">
        <v>5111</v>
      </c>
      <c r="D10" s="17">
        <v>5816</v>
      </c>
      <c r="E10" s="17">
        <v>8188</v>
      </c>
      <c r="F10" s="17">
        <v>6506</v>
      </c>
      <c r="G10" s="17">
        <v>6439</v>
      </c>
      <c r="H10" s="17">
        <v>7754</v>
      </c>
      <c r="I10" s="17">
        <v>6780</v>
      </c>
      <c r="J10" s="17">
        <v>5166</v>
      </c>
      <c r="K10" s="17">
        <v>6715</v>
      </c>
      <c r="L10" s="17">
        <v>6236</v>
      </c>
      <c r="M10" s="17">
        <v>7464</v>
      </c>
      <c r="N10" s="24">
        <v>9339</v>
      </c>
      <c r="O10" s="37">
        <f>SUM(C10:N10)</f>
        <v>81514</v>
      </c>
      <c r="P10" s="45">
        <f>O10/B10</f>
        <v>20.51698968034231</v>
      </c>
      <c r="Q10" s="46">
        <f>P10/1000</f>
        <v>0.02051698968034231</v>
      </c>
    </row>
    <row r="33" spans="2:14" ht="15">
      <c r="B33" s="99" t="s">
        <v>15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.75">
      <c r="C2" s="98" t="s">
        <v>25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1:17" ht="16.5" customHeight="1">
      <c r="A5" s="1"/>
      <c r="B5" s="113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5" t="s">
        <v>17</v>
      </c>
      <c r="P5" s="111" t="s">
        <v>0</v>
      </c>
      <c r="Q5" s="111" t="s">
        <v>18</v>
      </c>
    </row>
    <row r="6" spans="1:17" ht="16.5" customHeight="1" thickBot="1">
      <c r="A6" s="1"/>
      <c r="B6" s="114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16"/>
      <c r="P6" s="112"/>
      <c r="Q6" s="112"/>
    </row>
    <row r="7" spans="1:17" s="12" customFormat="1" ht="16.5" customHeight="1">
      <c r="A7" s="16" t="s">
        <v>20</v>
      </c>
      <c r="B7" s="73">
        <v>3818</v>
      </c>
      <c r="C7" s="82">
        <v>1737.671918493302</v>
      </c>
      <c r="D7" s="15">
        <v>370.73306734605586</v>
      </c>
      <c r="E7" s="15">
        <v>79.5301959653255</v>
      </c>
      <c r="F7" s="15">
        <v>393.9803553974587</v>
      </c>
      <c r="G7" s="15">
        <v>427.0159752599785</v>
      </c>
      <c r="H7" s="15">
        <v>3106.1557945320146</v>
      </c>
      <c r="I7" s="15">
        <v>0</v>
      </c>
      <c r="J7" s="15">
        <v>0</v>
      </c>
      <c r="K7" s="15">
        <v>3190.0846890600073</v>
      </c>
      <c r="L7" s="15">
        <v>455.1574292169398</v>
      </c>
      <c r="M7" s="15">
        <v>2972.0314457103696</v>
      </c>
      <c r="N7" s="83">
        <v>1238.1029590595865</v>
      </c>
      <c r="O7" s="76">
        <f>SUM(C7:N7)</f>
        <v>13970.46383004104</v>
      </c>
      <c r="P7" s="47">
        <f>O7/B7</f>
        <v>3.6591052462129494</v>
      </c>
      <c r="Q7" s="48">
        <f>P7/1000</f>
        <v>0.0036591052462129495</v>
      </c>
    </row>
    <row r="8" spans="1:17" s="12" customFormat="1" ht="16.5" customHeight="1">
      <c r="A8" s="71" t="s">
        <v>21</v>
      </c>
      <c r="B8" s="74">
        <v>3847</v>
      </c>
      <c r="C8" s="84">
        <v>974.631273196708</v>
      </c>
      <c r="D8" s="81">
        <v>0</v>
      </c>
      <c r="E8" s="81">
        <v>0</v>
      </c>
      <c r="F8" s="81">
        <v>2646.2076584583056</v>
      </c>
      <c r="G8" s="81">
        <v>0</v>
      </c>
      <c r="H8" s="81">
        <v>2447.100761148585</v>
      </c>
      <c r="I8" s="81">
        <v>288.595318275154</v>
      </c>
      <c r="J8" s="81">
        <v>4922.819106019041</v>
      </c>
      <c r="K8" s="81">
        <v>0</v>
      </c>
      <c r="L8" s="81">
        <v>1562.4448719846087</v>
      </c>
      <c r="M8" s="81">
        <v>272.33642710472276</v>
      </c>
      <c r="N8" s="85">
        <v>145.65256673511294</v>
      </c>
      <c r="O8" s="76">
        <f>SUM(C8:N8)</f>
        <v>13259.787982922238</v>
      </c>
      <c r="P8" s="47">
        <f>O8/B8</f>
        <v>3.4467865825116295</v>
      </c>
      <c r="Q8" s="48">
        <f>P8/1000</f>
        <v>0.0034467865825116295</v>
      </c>
    </row>
    <row r="9" spans="1:17" s="12" customFormat="1" ht="16.5" customHeight="1">
      <c r="A9" s="71" t="s">
        <v>22</v>
      </c>
      <c r="B9" s="74">
        <v>3912</v>
      </c>
      <c r="C9" s="84">
        <v>464.2434682744761</v>
      </c>
      <c r="D9" s="81">
        <v>0</v>
      </c>
      <c r="E9" s="81">
        <v>3157.078416020002</v>
      </c>
      <c r="F9" s="81">
        <v>73.63001244138195</v>
      </c>
      <c r="G9" s="81">
        <v>506.6743229017131</v>
      </c>
      <c r="H9" s="81">
        <v>445.5239735859891</v>
      </c>
      <c r="I9" s="81">
        <v>429.30041152263374</v>
      </c>
      <c r="J9" s="81">
        <v>886.0560819217151</v>
      </c>
      <c r="K9" s="81">
        <v>3307.13031724172</v>
      </c>
      <c r="L9" s="81">
        <v>0</v>
      </c>
      <c r="M9" s="81">
        <v>450.51583883625227</v>
      </c>
      <c r="N9" s="85">
        <v>973.4137238013208</v>
      </c>
      <c r="O9" s="76">
        <f>SUM(C9:N9)</f>
        <v>10693.566566547206</v>
      </c>
      <c r="P9" s="47">
        <f>O9/B9</f>
        <v>2.7335292859272</v>
      </c>
      <c r="Q9" s="48">
        <f>P9/1000</f>
        <v>0.0027335292859272</v>
      </c>
    </row>
    <row r="10" spans="1:17" s="4" customFormat="1" ht="15.75" thickBot="1">
      <c r="A10" s="72" t="s">
        <v>23</v>
      </c>
      <c r="B10" s="75">
        <v>3973</v>
      </c>
      <c r="C10" s="86">
        <v>702.0980152879083</v>
      </c>
      <c r="D10" s="17">
        <v>3066.596119129404</v>
      </c>
      <c r="E10" s="17">
        <v>2625.9886372729457</v>
      </c>
      <c r="F10" s="17">
        <v>0</v>
      </c>
      <c r="G10" s="17">
        <v>359.38774538587273</v>
      </c>
      <c r="H10" s="17">
        <v>489.2717375779601</v>
      </c>
      <c r="I10" s="17">
        <v>2977.899222155501</v>
      </c>
      <c r="J10" s="17">
        <v>617.8947201371145</v>
      </c>
      <c r="K10" s="17">
        <v>445.13640042530903</v>
      </c>
      <c r="L10" s="17">
        <v>0</v>
      </c>
      <c r="M10" s="17">
        <v>909.1879453446114</v>
      </c>
      <c r="N10" s="87">
        <v>0</v>
      </c>
      <c r="O10" s="77">
        <f>SUM(C10:N10)</f>
        <v>12193.460542716624</v>
      </c>
      <c r="P10" s="49">
        <f>O10/B10</f>
        <v>3.0690814353678895</v>
      </c>
      <c r="Q10" s="50">
        <f>P10/1000</f>
        <v>0.0030690814353678893</v>
      </c>
    </row>
    <row r="35" spans="2:13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3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9" t="s">
        <v>17</v>
      </c>
      <c r="P5" s="121" t="s">
        <v>0</v>
      </c>
      <c r="Q5" s="117" t="s">
        <v>18</v>
      </c>
    </row>
    <row r="6" spans="2:17" ht="16.5" customHeight="1" thickBot="1">
      <c r="B6" s="124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20"/>
      <c r="P6" s="122"/>
      <c r="Q6" s="118"/>
    </row>
    <row r="7" spans="1:17" ht="16.5" customHeight="1">
      <c r="A7" s="16" t="s">
        <v>20</v>
      </c>
      <c r="B7" s="58">
        <v>3818</v>
      </c>
      <c r="C7" s="59">
        <v>3677.1428571428573</v>
      </c>
      <c r="D7" s="59">
        <v>3609.0476190476193</v>
      </c>
      <c r="E7" s="59">
        <v>3918.095238095238</v>
      </c>
      <c r="F7" s="59">
        <v>2975.2380952380954</v>
      </c>
      <c r="G7" s="59">
        <v>4064.7619047619046</v>
      </c>
      <c r="H7" s="59">
        <v>4892.380952380952</v>
      </c>
      <c r="I7" s="59">
        <v>3038.095238095238</v>
      </c>
      <c r="J7" s="59">
        <v>4200.952380952381</v>
      </c>
      <c r="K7" s="59">
        <v>3551.4285714285716</v>
      </c>
      <c r="L7" s="59">
        <v>3776.6666666666665</v>
      </c>
      <c r="M7" s="59">
        <v>3027.6190476190477</v>
      </c>
      <c r="N7" s="60">
        <v>3792.3809523809523</v>
      </c>
      <c r="O7" s="33">
        <f>SUM(C7:N7)</f>
        <v>44523.80952380953</v>
      </c>
      <c r="P7" s="35">
        <f>O7/B7</f>
        <v>11.661553044476042</v>
      </c>
      <c r="Q7" s="54">
        <f>P7/1000</f>
        <v>0.011661553044476042</v>
      </c>
    </row>
    <row r="8" spans="1:17" ht="16.5" customHeight="1">
      <c r="A8" s="71" t="s">
        <v>21</v>
      </c>
      <c r="B8" s="28">
        <v>3847</v>
      </c>
      <c r="C8" s="51">
        <v>3126.1111111111113</v>
      </c>
      <c r="D8" s="51">
        <v>2058.8888888888887</v>
      </c>
      <c r="E8" s="51">
        <v>2880.5555555555557</v>
      </c>
      <c r="F8" s="51">
        <v>3924.166666666667</v>
      </c>
      <c r="G8" s="51">
        <v>2720</v>
      </c>
      <c r="H8" s="51">
        <v>3796.666666666667</v>
      </c>
      <c r="I8" s="51">
        <v>3845.675675675676</v>
      </c>
      <c r="J8" s="51">
        <v>3124.324324324324</v>
      </c>
      <c r="K8" s="51">
        <v>2922.162162162162</v>
      </c>
      <c r="L8" s="51">
        <v>2802.7027027027025</v>
      </c>
      <c r="M8" s="51">
        <v>4217.837837837838</v>
      </c>
      <c r="N8" s="61">
        <v>3734.7619047619046</v>
      </c>
      <c r="O8" s="33">
        <f>SUM(C8:N8)</f>
        <v>39153.853496353506</v>
      </c>
      <c r="P8" s="35">
        <f>O8/B8</f>
        <v>10.17776280123564</v>
      </c>
      <c r="Q8" s="54">
        <f>P8/1000</f>
        <v>0.010177762801235639</v>
      </c>
    </row>
    <row r="9" spans="1:17" ht="16.5" customHeight="1">
      <c r="A9" s="71" t="s">
        <v>22</v>
      </c>
      <c r="B9" s="28">
        <v>3912</v>
      </c>
      <c r="C9" s="51">
        <v>2729.4444444444443</v>
      </c>
      <c r="D9" s="52">
        <v>2422.5</v>
      </c>
      <c r="E9" s="53">
        <v>2214.722222222222</v>
      </c>
      <c r="F9" s="53">
        <v>3711.6666666666665</v>
      </c>
      <c r="G9" s="53">
        <v>3716.3888888888887</v>
      </c>
      <c r="H9" s="53">
        <v>3069.4444444444443</v>
      </c>
      <c r="I9" s="53">
        <v>3239.4444444444443</v>
      </c>
      <c r="J9" s="53">
        <v>2583.0555555555557</v>
      </c>
      <c r="K9" s="53">
        <v>3338.6111111111113</v>
      </c>
      <c r="L9" s="53">
        <v>2159.459459459459</v>
      </c>
      <c r="M9" s="53">
        <v>2430.540540540541</v>
      </c>
      <c r="N9" s="62">
        <v>2110.833333333333</v>
      </c>
      <c r="O9" s="33">
        <f>SUM(C9:N9)</f>
        <v>33726.11111111111</v>
      </c>
      <c r="P9" s="35">
        <f>O9/B9</f>
        <v>8.621194046807544</v>
      </c>
      <c r="Q9" s="54">
        <f>P9/1000</f>
        <v>0.008621194046807544</v>
      </c>
    </row>
    <row r="10" spans="1:17" s="4" customFormat="1" ht="15.75" thickBot="1">
      <c r="A10" s="72" t="s">
        <v>23</v>
      </c>
      <c r="B10" s="29">
        <v>3973</v>
      </c>
      <c r="C10" s="63">
        <v>3031.666666666667</v>
      </c>
      <c r="D10" s="64">
        <v>1992.7777777777778</v>
      </c>
      <c r="E10" s="64">
        <v>3607.7777777777774</v>
      </c>
      <c r="F10" s="64">
        <v>1690.5555555555557</v>
      </c>
      <c r="G10" s="64">
        <v>2838.0555555555557</v>
      </c>
      <c r="H10" s="64">
        <v>3315</v>
      </c>
      <c r="I10" s="64">
        <v>2611.3888888888887</v>
      </c>
      <c r="J10" s="64">
        <v>3437.777777777778</v>
      </c>
      <c r="K10" s="64">
        <v>2965.5555555555557</v>
      </c>
      <c r="L10" s="65">
        <v>1964.4444444444443</v>
      </c>
      <c r="M10" s="66">
        <v>3603.0555555555557</v>
      </c>
      <c r="N10" s="67">
        <v>2384.722222222222</v>
      </c>
      <c r="O10" s="34">
        <f>SUM(C10:N10)</f>
        <v>33442.777777777774</v>
      </c>
      <c r="P10" s="57">
        <f>O10/B10</f>
        <v>8.417512654864781</v>
      </c>
      <c r="Q10" s="36">
        <f>P10/1000</f>
        <v>0.00841751265486478</v>
      </c>
    </row>
    <row r="13" ht="15">
      <c r="H13" s="10"/>
    </row>
    <row r="35" spans="2:10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6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 t="s">
        <v>17</v>
      </c>
      <c r="P5" s="130" t="s">
        <v>0</v>
      </c>
      <c r="Q5" s="132" t="s">
        <v>18</v>
      </c>
    </row>
    <row r="6" spans="2:17" ht="16.5" customHeight="1" thickBot="1">
      <c r="B6" s="127"/>
      <c r="C6" s="88" t="s">
        <v>2</v>
      </c>
      <c r="D6" s="89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90" t="s">
        <v>8</v>
      </c>
      <c r="J6" s="90" t="s">
        <v>9</v>
      </c>
      <c r="K6" s="90" t="s">
        <v>10</v>
      </c>
      <c r="L6" s="90" t="s">
        <v>11</v>
      </c>
      <c r="M6" s="90" t="s">
        <v>12</v>
      </c>
      <c r="N6" s="89" t="s">
        <v>13</v>
      </c>
      <c r="O6" s="129"/>
      <c r="P6" s="131"/>
      <c r="Q6" s="133"/>
    </row>
    <row r="7" spans="1:17" ht="16.5" customHeight="1">
      <c r="A7" s="16" t="s">
        <v>20</v>
      </c>
      <c r="B7" s="58">
        <v>3818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60">
        <v>0</v>
      </c>
      <c r="O7" s="33">
        <f>SUM(C7:N7)</f>
        <v>0</v>
      </c>
      <c r="P7" s="91">
        <f>O7/B7</f>
        <v>0</v>
      </c>
      <c r="Q7" s="92">
        <f>P7/1000</f>
        <v>0</v>
      </c>
    </row>
    <row r="8" spans="1:17" ht="16.5" customHeight="1">
      <c r="A8" s="71" t="s">
        <v>21</v>
      </c>
      <c r="B8" s="28">
        <v>3847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61">
        <v>0</v>
      </c>
      <c r="O8" s="33">
        <f>SUM(C8:N8)</f>
        <v>0</v>
      </c>
      <c r="P8" s="91">
        <f>O8/B8</f>
        <v>0</v>
      </c>
      <c r="Q8" s="92">
        <f>P8/1000</f>
        <v>0</v>
      </c>
    </row>
    <row r="9" spans="1:17" ht="16.5" customHeight="1">
      <c r="A9" s="71" t="s">
        <v>22</v>
      </c>
      <c r="B9" s="28">
        <v>3912</v>
      </c>
      <c r="C9" s="51">
        <v>0</v>
      </c>
      <c r="D9" s="52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2">
        <v>0</v>
      </c>
      <c r="O9" s="33">
        <f>SUM(C9:N9)</f>
        <v>0</v>
      </c>
      <c r="P9" s="91">
        <f>O9/B9</f>
        <v>0</v>
      </c>
      <c r="Q9" s="92">
        <f>P9/1000</f>
        <v>0</v>
      </c>
    </row>
    <row r="10" spans="1:17" s="4" customFormat="1" ht="15.75" thickBot="1">
      <c r="A10" s="72" t="s">
        <v>23</v>
      </c>
      <c r="B10" s="29">
        <v>3973</v>
      </c>
      <c r="C10" s="63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</v>
      </c>
      <c r="M10" s="66">
        <v>0</v>
      </c>
      <c r="N10" s="67">
        <v>0</v>
      </c>
      <c r="O10" s="34">
        <f>SUM(C10:N10)</f>
        <v>0</v>
      </c>
      <c r="P10" s="93">
        <f>O10/B10</f>
        <v>0</v>
      </c>
      <c r="Q10" s="94">
        <f>P10/1000</f>
        <v>0</v>
      </c>
    </row>
    <row r="13" ht="15">
      <c r="H13" s="10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/>
  <mergeCells count="6">
    <mergeCell ref="C2:N2"/>
    <mergeCell ref="B5:B6"/>
    <mergeCell ref="C5:N5"/>
    <mergeCell ref="O5:O6"/>
    <mergeCell ref="P5:P6"/>
    <mergeCell ref="Q5:Q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