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SU" sheetId="1" r:id="rId1"/>
    <sheet name="CARTON" sheetId="2" r:id="rId2"/>
    <sheet name="VIDRIO" sheetId="3" r:id="rId3"/>
    <sheet name="ENVASES" sheetId="4" r:id="rId4"/>
    <sheet name="VOLUMINOSOS" sheetId="5" r:id="rId5"/>
  </sheets>
  <definedNames/>
  <calcPr fullCalcOnLoad="1"/>
</workbook>
</file>

<file path=xl/sharedStrings.xml><?xml version="1.0" encoding="utf-8"?>
<sst xmlns="http://schemas.openxmlformats.org/spreadsheetml/2006/main" count="114" uniqueCount="28">
  <si>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</si>
  <si>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</si>
  <si>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</si>
  <si>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</si>
  <si>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</si>
  <si>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</si>
  <si>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</si>
  <si>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</si>
  <si>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</si>
  <si>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</si>
  <si>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</si>
  <si>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</si>
  <si>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</si>
  <si>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</si>
  <si>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</si>
  <si>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</si>
  <si>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</si>
  <si>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</si>
  <si>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</si>
  <si>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ALPANDEIRE: RESUMEN DE KILOS ANUAL DE RECOGIDA EN RESIDUOS SÓLIDOS URBANOS</t>
  </si>
  <si>
    <t>2019</t>
  </si>
  <si>
    <t>2018</t>
  </si>
  <si>
    <t>2017</t>
  </si>
  <si>
    <t>2016</t>
  </si>
  <si>
    <t>ALPANDEIRE: RESUMEN DE KILOS ANUAL DE RECOGIDA EN PAPEL / CARTÓN</t>
  </si>
  <si>
    <t>ALPANDEIRE: RESUMEN DE KILOS ANUAL DE RECOGIDA EN VIDRIO</t>
  </si>
  <si>
    <t>ALPANDEIRE: RESUMEN DE KILOS ANUAL DE RECOGIDA EN ENVASES</t>
  </si>
  <si>
    <t>ALPANDEIRE: RESUMEN DE KILOS ANUAL DE RECOGIDA EN VOLUMINOSOS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</si>
</sst>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2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2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6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6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6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6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6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6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6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6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2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2" applyNumberFormat="1" applyFont="1" applyFill="1" applyBorder="1" applyAlignment="1">
      <alignment horizontal="center"/>
      <protection/>
    </xf>
    <xf numFmtId="3" fontId="14" fillId="0" borderId="10" xfId="52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3" fontId="6" fillId="19" borderId="21" xfId="0" applyNumberFormat="1" applyFont="1" applyFill="1" applyBorder="1" applyAlignment="1">
      <alignment horizontal="center" vertical="center" wrapText="1"/>
    </xf>
    <xf numFmtId="3" fontId="6" fillId="19" borderId="22" xfId="0" applyNumberFormat="1" applyFont="1" applyFill="1" applyBorder="1" applyAlignment="1">
      <alignment horizontal="center" vertical="center"/>
    </xf>
    <xf numFmtId="3" fontId="6" fillId="19" borderId="23" xfId="0" applyNumberFormat="1" applyFont="1" applyFill="1" applyBorder="1" applyAlignment="1">
      <alignment horizontal="center" vertical="center"/>
    </xf>
    <xf numFmtId="4" fontId="6" fillId="13" borderId="19" xfId="0" applyNumberFormat="1" applyFont="1" applyFill="1" applyBorder="1" applyAlignment="1">
      <alignment horizontal="center" vertical="center" wrapText="1"/>
    </xf>
    <xf numFmtId="166" fontId="21" fillId="13" borderId="24" xfId="0" applyNumberFormat="1" applyFont="1" applyFill="1" applyBorder="1" applyAlignment="1">
      <alignment horizontal="center" vertical="center"/>
    </xf>
    <xf numFmtId="4" fontId="6" fillId="13" borderId="15" xfId="0" applyNumberFormat="1" applyFont="1" applyFill="1" applyBorder="1" applyAlignment="1">
      <alignment horizontal="center" vertical="center"/>
    </xf>
    <xf numFmtId="166" fontId="21" fillId="13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2" applyNumberFormat="1" applyFont="1" applyFill="1" applyBorder="1" applyAlignment="1">
      <alignment horizontal="center" vertical="center"/>
      <protection/>
    </xf>
    <xf numFmtId="3" fontId="20" fillId="34" borderId="44" xfId="52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3" fontId="20" fillId="19" borderId="43" xfId="52" applyNumberFormat="1" applyFont="1" applyFill="1" applyBorder="1" applyAlignment="1">
      <alignment horizontal="center" vertical="center"/>
      <protection/>
    </xf>
    <xf numFmtId="3" fontId="20" fillId="19" borderId="44" xfId="52" applyNumberFormat="1" applyFont="1" applyFill="1" applyBorder="1" applyAlignment="1">
      <alignment horizontal="center" vertical="center"/>
      <protection/>
    </xf>
    <xf numFmtId="3" fontId="5" fillId="19" borderId="43" xfId="0" applyNumberFormat="1" applyFont="1" applyFill="1" applyBorder="1" applyAlignment="1">
      <alignment horizontal="center" vertical="center" wrapText="1"/>
    </xf>
    <xf numFmtId="3" fontId="5" fillId="19" borderId="44" xfId="0" applyNumberFormat="1" applyFont="1" applyFill="1" applyBorder="1" applyAlignment="1">
      <alignment horizontal="center" vertical="center" wrapText="1"/>
    </xf>
    <xf numFmtId="3" fontId="5" fillId="13" borderId="43" xfId="0" applyNumberFormat="1" applyFont="1" applyFill="1" applyBorder="1" applyAlignment="1">
      <alignment horizontal="center" vertical="center" wrapText="1"/>
    </xf>
    <xf numFmtId="3" fontId="5" fillId="13" borderId="44" xfId="0" applyNumberFormat="1" applyFont="1" applyFill="1" applyBorder="1" applyAlignment="1">
      <alignment horizontal="center" vertical="center" wrapText="1"/>
    </xf>
    <xf numFmtId="0" fontId="18" fillId="13" borderId="43" xfId="0" applyFont="1" applyFill="1" applyBorder="1" applyAlignment="1">
      <alignment horizontal="center" vertical="center" wrapText="1"/>
    </xf>
    <xf numFmtId="0" fontId="18" fillId="13" borderId="2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"/>
          <c:w val="0.9755"/>
          <c:h val="0.826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43214738"/>
        <c:axId val="53388323"/>
      </c:line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88323"/>
        <c:crossesAt val="0"/>
        <c:auto val="1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14738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895"/>
          <c:y val="0.8405"/>
          <c:w val="0.65625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-0.0035"/>
          <c:w val="0.9875"/>
          <c:h val="0.922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10732860"/>
        <c:axId val="29486877"/>
      </c:lineChart>
      <c:catAx>
        <c:axId val="107328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32860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0025"/>
          <c:y val="0.92875"/>
          <c:w val="0.525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225"/>
          <c:w val="0.9815"/>
          <c:h val="0.828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64055302"/>
        <c:axId val="39626807"/>
      </c:line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26807"/>
        <c:crossesAt val="0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55302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35"/>
          <c:y val="0.874"/>
          <c:w val="0.6337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875"/>
          <c:w val="0.97825"/>
          <c:h val="0.822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21096944"/>
        <c:axId val="55654769"/>
      </c:line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54769"/>
        <c:crossesAt val="0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96944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275"/>
          <c:w val="0.789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875"/>
          <c:w val="0.97825"/>
          <c:h val="0.82275"/>
        </c:manualLayout>
      </c:layout>
      <c:lineChart>
        <c:grouping val="standard"/>
        <c:varyColors val="0"/>
        <c:ser>
          <c:idx val="3"/>
          <c:order val="0"/>
          <c:tx>
            <c:strRef>
              <c:f>VOLUMINOSOS!$A$7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VOLUMINOSOS!$C$7:$N$7</c:f>
              <c:numCache/>
            </c:numRef>
          </c:val>
          <c:smooth val="0"/>
        </c:ser>
        <c:ser>
          <c:idx val="1"/>
          <c:order val="1"/>
          <c:tx>
            <c:strRef>
              <c:f>VOLUMINOSOS!$A$8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VOLUMINOSOS!$C$8:$N$8</c:f>
              <c:numCache/>
            </c:numRef>
          </c:val>
          <c:smooth val="0"/>
        </c:ser>
        <c:ser>
          <c:idx val="0"/>
          <c:order val="2"/>
          <c:tx>
            <c:strRef>
              <c:f>VOLUMINOSOS!$A$9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VOLUMINOSOS!$C$9:$N$9</c:f>
              <c:numCache/>
            </c:numRef>
          </c:val>
          <c:smooth val="0"/>
        </c:ser>
        <c:ser>
          <c:idx val="2"/>
          <c:order val="3"/>
          <c:tx>
            <c:strRef>
              <c:f>VOLUMINOSOS!$A$10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VOLUMINOSOS!$C$10:$N$10</c:f>
              <c:numCache/>
            </c:numRef>
          </c:val>
          <c:smooth val="0"/>
        </c:ser>
        <c:marker val="1"/>
        <c:axId val="31130874"/>
        <c:axId val="11742411"/>
      </c:line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42411"/>
        <c:crossesAt val="0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30874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275"/>
          <c:w val="0.789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860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6220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57425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47925"/>
        <a:ext cx="9744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47925"/>
        <a:ext cx="9744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.75">
      <c r="C2" s="98" t="s">
        <v>19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3:17" ht="15">
      <c r="C3" s="9"/>
      <c r="P3" s="7"/>
      <c r="Q3" s="8"/>
    </row>
    <row r="4" ht="15.75" thickBot="1">
      <c r="C4" s="11"/>
    </row>
    <row r="5" spans="2:17" s="1" customFormat="1" ht="16.5" customHeight="1">
      <c r="B5" s="101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3" t="s">
        <v>17</v>
      </c>
      <c r="P5" s="96" t="s">
        <v>0</v>
      </c>
      <c r="Q5" s="96" t="s">
        <v>18</v>
      </c>
    </row>
    <row r="6" spans="2:17" s="1" customFormat="1" ht="16.5" customHeight="1" thickBot="1">
      <c r="B6" s="102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104"/>
      <c r="P6" s="97"/>
      <c r="Q6" s="97"/>
    </row>
    <row r="7" spans="1:17" s="1" customFormat="1" ht="16.5" customHeight="1">
      <c r="A7" s="16" t="s">
        <v>20</v>
      </c>
      <c r="B7" s="68">
        <v>252</v>
      </c>
      <c r="C7" s="14">
        <v>10777.666174298376</v>
      </c>
      <c r="D7" s="56">
        <v>9520.59084194978</v>
      </c>
      <c r="E7" s="56">
        <v>10508.596750369275</v>
      </c>
      <c r="F7" s="56">
        <v>10346.942392909896</v>
      </c>
      <c r="G7" s="56">
        <v>11353.028064992615</v>
      </c>
      <c r="H7" s="56">
        <v>11074.387001477106</v>
      </c>
      <c r="I7" s="56">
        <v>13691.698670605612</v>
      </c>
      <c r="J7" s="56">
        <v>13939.497784342688</v>
      </c>
      <c r="K7" s="56">
        <v>10499.025110782866</v>
      </c>
      <c r="L7" s="56">
        <v>12105.997045790251</v>
      </c>
      <c r="M7" s="56">
        <v>10657.488921713442</v>
      </c>
      <c r="N7" s="56">
        <v>11072.259970457902</v>
      </c>
      <c r="O7" s="40">
        <f>SUM(C7:N7)</f>
        <v>135547.1787296898</v>
      </c>
      <c r="P7" s="41">
        <f>O7/B7</f>
        <v>537.8856298797214</v>
      </c>
      <c r="Q7" s="42">
        <f>P7/1000</f>
        <v>0.5378856298797213</v>
      </c>
    </row>
    <row r="8" spans="1:17" s="1" customFormat="1" ht="16.5" customHeight="1">
      <c r="A8" s="71" t="s">
        <v>21</v>
      </c>
      <c r="B8" s="69">
        <v>244</v>
      </c>
      <c r="C8" s="14">
        <v>11248.656842105263</v>
      </c>
      <c r="D8" s="56">
        <v>9741.507368421053</v>
      </c>
      <c r="E8" s="56">
        <v>11350.366315789473</v>
      </c>
      <c r="F8" s="56">
        <v>10089.785263157895</v>
      </c>
      <c r="G8" s="56">
        <v>11028.8</v>
      </c>
      <c r="H8" s="56">
        <v>10799.696842105262</v>
      </c>
      <c r="I8" s="56">
        <v>10982.568421052632</v>
      </c>
      <c r="J8" s="56">
        <v>13727.696842105262</v>
      </c>
      <c r="K8" s="56">
        <v>11228.10947368421</v>
      </c>
      <c r="L8" s="56">
        <v>11138.728421052632</v>
      </c>
      <c r="M8" s="56">
        <v>11083.25052631579</v>
      </c>
      <c r="N8" s="56">
        <v>10933.254736842106</v>
      </c>
      <c r="O8" s="40">
        <f>SUM(C8:N8)</f>
        <v>133352.42105263157</v>
      </c>
      <c r="P8" s="41">
        <f>O8/B8</f>
        <v>546.5263157894736</v>
      </c>
      <c r="Q8" s="42">
        <f>P8/1000</f>
        <v>0.5465263157894736</v>
      </c>
    </row>
    <row r="9" spans="1:17" s="1" customFormat="1" ht="16.5" customHeight="1">
      <c r="A9" s="71" t="s">
        <v>22</v>
      </c>
      <c r="B9" s="69">
        <v>246</v>
      </c>
      <c r="C9" s="14">
        <v>10362.68607068607</v>
      </c>
      <c r="D9" s="56">
        <v>8805.879417879418</v>
      </c>
      <c r="E9" s="56">
        <v>10407.692307692309</v>
      </c>
      <c r="F9" s="56">
        <v>8701.546777546777</v>
      </c>
      <c r="G9" s="56">
        <v>11745.60498960499</v>
      </c>
      <c r="H9" s="56">
        <v>10107.991683991684</v>
      </c>
      <c r="I9" s="56">
        <v>10656.24948024948</v>
      </c>
      <c r="J9" s="56">
        <v>14109.455301455302</v>
      </c>
      <c r="K9" s="56">
        <v>10697.16424116424</v>
      </c>
      <c r="L9" s="56">
        <v>10793.31392931393</v>
      </c>
      <c r="M9" s="56">
        <v>8955.218295218296</v>
      </c>
      <c r="N9" s="56">
        <v>11349.754677754678</v>
      </c>
      <c r="O9" s="40">
        <f>SUM(C9:N9)</f>
        <v>126692.55717255718</v>
      </c>
      <c r="P9" s="41">
        <f>O9/B9</f>
        <v>515.0103950103951</v>
      </c>
      <c r="Q9" s="42">
        <f>P9/1000</f>
        <v>0.5150103950103951</v>
      </c>
    </row>
    <row r="10" spans="1:17" s="5" customFormat="1" ht="15.75" thickBot="1">
      <c r="A10" s="72" t="s">
        <v>23</v>
      </c>
      <c r="B10" s="70">
        <v>257</v>
      </c>
      <c r="C10" s="24">
        <v>12522.702104097452</v>
      </c>
      <c r="D10" s="17">
        <v>9419.348837209302</v>
      </c>
      <c r="E10" s="17">
        <v>10705.771871539313</v>
      </c>
      <c r="F10" s="17">
        <v>10848.075304540422</v>
      </c>
      <c r="G10" s="17">
        <v>11675.71207087486</v>
      </c>
      <c r="H10" s="17">
        <v>13707.805094130676</v>
      </c>
      <c r="I10" s="17">
        <v>12707.127353266887</v>
      </c>
      <c r="J10" s="17">
        <v>16293.173864894796</v>
      </c>
      <c r="K10" s="17">
        <v>11977.39534883721</v>
      </c>
      <c r="L10" s="17">
        <v>13715.774086378737</v>
      </c>
      <c r="M10" s="17">
        <v>12194.8349944629</v>
      </c>
      <c r="N10" s="24">
        <v>13630.392026578073</v>
      </c>
      <c r="O10" s="37">
        <f>SUM(C10:N10)</f>
        <v>149398.11295681063</v>
      </c>
      <c r="P10" s="38">
        <f>O10/B10</f>
        <v>581.3156146179401</v>
      </c>
      <c r="Q10" s="39">
        <f>P10/1000</f>
        <v>0.5813156146179401</v>
      </c>
    </row>
    <row r="24" ht="15.75" customHeight="1"/>
    <row r="34" spans="2:13" ht="15">
      <c r="B34" s="99" t="s">
        <v>14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.75">
      <c r="C2" s="98" t="s">
        <v>24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ht="17.25" customHeight="1"/>
    <row r="4" ht="17.25" customHeight="1" thickBot="1"/>
    <row r="5" spans="1:17" ht="16.5" customHeight="1">
      <c r="A5" s="1"/>
      <c r="B5" s="107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9" t="s">
        <v>17</v>
      </c>
      <c r="P5" s="105" t="s">
        <v>0</v>
      </c>
      <c r="Q5" s="105" t="s">
        <v>18</v>
      </c>
    </row>
    <row r="6" spans="1:17" ht="16.5" customHeight="1" thickBot="1">
      <c r="A6" s="1"/>
      <c r="B6" s="108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10"/>
      <c r="P6" s="106"/>
      <c r="Q6" s="106"/>
    </row>
    <row r="7" spans="1:17" s="12" customFormat="1" ht="16.5" customHeight="1">
      <c r="A7" s="16" t="s">
        <v>20</v>
      </c>
      <c r="B7" s="21">
        <v>252</v>
      </c>
      <c r="C7" s="20">
        <v>383.2391454169539</v>
      </c>
      <c r="D7" s="15">
        <v>180.62026188835287</v>
      </c>
      <c r="E7" s="15">
        <v>244.30048242591317</v>
      </c>
      <c r="F7" s="15">
        <v>237.35354927636112</v>
      </c>
      <c r="G7" s="15">
        <v>277.87732598208135</v>
      </c>
      <c r="H7" s="15">
        <v>182.93590627153688</v>
      </c>
      <c r="I7" s="15">
        <v>540.7029634734666</v>
      </c>
      <c r="J7" s="15">
        <v>578.9110957960028</v>
      </c>
      <c r="K7" s="15">
        <v>248.9317711922812</v>
      </c>
      <c r="L7" s="15">
        <v>532.5982081323225</v>
      </c>
      <c r="M7" s="15">
        <v>151.67470709855272</v>
      </c>
      <c r="N7" s="20">
        <v>507.3267326732674</v>
      </c>
      <c r="O7" s="40">
        <f>SUM(C7:N7)</f>
        <v>4066.4721496270927</v>
      </c>
      <c r="P7" s="43">
        <f>O7/B7</f>
        <v>16.136794244551954</v>
      </c>
      <c r="Q7" s="44">
        <f>P7/1000</f>
        <v>0.016136794244551955</v>
      </c>
    </row>
    <row r="8" spans="1:17" s="12" customFormat="1" ht="16.5" customHeight="1">
      <c r="A8" s="71" t="s">
        <v>21</v>
      </c>
      <c r="B8" s="55">
        <v>244</v>
      </c>
      <c r="C8" s="14">
        <v>197.08122992198255</v>
      </c>
      <c r="D8" s="56">
        <v>179.16475447452962</v>
      </c>
      <c r="E8" s="56">
        <v>166.8471776044057</v>
      </c>
      <c r="F8" s="56">
        <v>282.1844882973841</v>
      </c>
      <c r="G8" s="56">
        <v>147.81092244148692</v>
      </c>
      <c r="H8" s="56">
        <v>270.98669114272604</v>
      </c>
      <c r="I8" s="56">
        <v>281.06470858191835</v>
      </c>
      <c r="J8" s="56">
        <v>211.6383662230381</v>
      </c>
      <c r="K8" s="56">
        <v>179.16475447452962</v>
      </c>
      <c r="L8" s="56">
        <v>319.69710876548874</v>
      </c>
      <c r="M8" s="56">
        <v>344.89215236346945</v>
      </c>
      <c r="N8" s="14">
        <v>318.01743919229006</v>
      </c>
      <c r="O8" s="40">
        <f>SUM(C8:N8)</f>
        <v>2898.5497934832492</v>
      </c>
      <c r="P8" s="43">
        <f>O8/B8</f>
        <v>11.879302432308398</v>
      </c>
      <c r="Q8" s="44">
        <f>P8/1000</f>
        <v>0.011879302432308399</v>
      </c>
    </row>
    <row r="9" spans="1:17" s="12" customFormat="1" ht="16.5" customHeight="1">
      <c r="A9" s="71" t="s">
        <v>22</v>
      </c>
      <c r="B9" s="55">
        <v>246</v>
      </c>
      <c r="C9" s="14">
        <v>268.82817791826596</v>
      </c>
      <c r="D9" s="56">
        <v>102.19914201851434</v>
      </c>
      <c r="E9" s="56">
        <v>152.18785278843984</v>
      </c>
      <c r="F9" s="56">
        <v>173.2941973357417</v>
      </c>
      <c r="G9" s="56">
        <v>248.83269361029576</v>
      </c>
      <c r="H9" s="56">
        <v>199.95484307970196</v>
      </c>
      <c r="I9" s="56">
        <v>242.1675321743057</v>
      </c>
      <c r="J9" s="56">
        <v>338.8123729961617</v>
      </c>
      <c r="K9" s="56">
        <v>193.2896816437119</v>
      </c>
      <c r="L9" s="56">
        <v>195.51140212237524</v>
      </c>
      <c r="M9" s="56">
        <v>156.63129374576656</v>
      </c>
      <c r="N9" s="14">
        <v>143.3009708737864</v>
      </c>
      <c r="O9" s="40">
        <f>SUM(C9:N9)</f>
        <v>2415.010160307067</v>
      </c>
      <c r="P9" s="43">
        <f>O9/B9</f>
        <v>9.817114472792955</v>
      </c>
      <c r="Q9" s="44">
        <f>P9/1000</f>
        <v>0.009817114472792956</v>
      </c>
    </row>
    <row r="10" spans="1:17" s="6" customFormat="1" ht="15.75" thickBot="1">
      <c r="A10" s="72" t="s">
        <v>23</v>
      </c>
      <c r="B10" s="22">
        <v>257</v>
      </c>
      <c r="C10" s="24">
        <v>125.25476295968099</v>
      </c>
      <c r="D10" s="17">
        <v>121.83872396987151</v>
      </c>
      <c r="E10" s="17">
        <v>122.97740363314135</v>
      </c>
      <c r="F10" s="17">
        <v>152.58307487815685</v>
      </c>
      <c r="G10" s="17">
        <v>192.4368630926008</v>
      </c>
      <c r="H10" s="17">
        <v>103.61984935755427</v>
      </c>
      <c r="I10" s="17">
        <v>130.9481612760301</v>
      </c>
      <c r="J10" s="17">
        <v>201.54630039875943</v>
      </c>
      <c r="K10" s="17">
        <v>199.26894107221977</v>
      </c>
      <c r="L10" s="17">
        <v>94.51041205139565</v>
      </c>
      <c r="M10" s="17">
        <v>222.0425343376163</v>
      </c>
      <c r="N10" s="24">
        <v>118.42268498006203</v>
      </c>
      <c r="O10" s="37">
        <f>SUM(C10:N10)</f>
        <v>1785.4497120070891</v>
      </c>
      <c r="P10" s="45">
        <f>O10/B10</f>
        <v>6.947275143996456</v>
      </c>
      <c r="Q10" s="46">
        <f>P10/1000</f>
        <v>0.0069472751439964555</v>
      </c>
    </row>
    <row r="33" spans="2:14" ht="15">
      <c r="B33" s="99" t="s">
        <v>15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.75">
      <c r="C2" s="98" t="s">
        <v>25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1:17" ht="16.5" customHeight="1">
      <c r="A5" s="1"/>
      <c r="B5" s="113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5" t="s">
        <v>17</v>
      </c>
      <c r="P5" s="111" t="s">
        <v>0</v>
      </c>
      <c r="Q5" s="111" t="s">
        <v>18</v>
      </c>
    </row>
    <row r="6" spans="1:17" ht="16.5" customHeight="1" thickBot="1">
      <c r="A6" s="1"/>
      <c r="B6" s="114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16"/>
      <c r="P6" s="112"/>
      <c r="Q6" s="112"/>
    </row>
    <row r="7" spans="1:17" s="12" customFormat="1" ht="16.5" customHeight="1">
      <c r="A7" s="16" t="s">
        <v>20</v>
      </c>
      <c r="B7" s="73">
        <v>252</v>
      </c>
      <c r="C7" s="82">
        <v>206.21032980709396</v>
      </c>
      <c r="D7" s="15">
        <v>0</v>
      </c>
      <c r="E7" s="15">
        <v>0</v>
      </c>
      <c r="F7" s="15">
        <v>249.33416303671436</v>
      </c>
      <c r="G7" s="15">
        <v>244.62974486621033</v>
      </c>
      <c r="H7" s="15">
        <v>214.83509645301805</v>
      </c>
      <c r="I7" s="15">
        <v>233.65276913503422</v>
      </c>
      <c r="J7" s="15">
        <v>0</v>
      </c>
      <c r="K7" s="15">
        <v>304.2190416925949</v>
      </c>
      <c r="L7" s="15">
        <v>163.08649657747355</v>
      </c>
      <c r="M7" s="15">
        <v>289.32171748599876</v>
      </c>
      <c r="N7" s="83">
        <v>259.52706907280646</v>
      </c>
      <c r="O7" s="76">
        <f>SUM(C7:N7)</f>
        <v>2164.8164281269446</v>
      </c>
      <c r="P7" s="47">
        <f>O7/B7</f>
        <v>8.590541381456129</v>
      </c>
      <c r="Q7" s="48">
        <f>P7/1000</f>
        <v>0.008590541381456129</v>
      </c>
    </row>
    <row r="8" spans="1:17" s="12" customFormat="1" ht="16.5" customHeight="1">
      <c r="A8" s="71" t="s">
        <v>21</v>
      </c>
      <c r="B8" s="74">
        <v>244</v>
      </c>
      <c r="C8" s="84">
        <v>318.92913385826773</v>
      </c>
      <c r="D8" s="81">
        <v>0</v>
      </c>
      <c r="E8" s="81">
        <v>0</v>
      </c>
      <c r="F8" s="81">
        <v>305.096062992126</v>
      </c>
      <c r="G8" s="81">
        <v>331.22519685039373</v>
      </c>
      <c r="H8" s="81">
        <v>0</v>
      </c>
      <c r="I8" s="81">
        <v>139.86771653543306</v>
      </c>
      <c r="J8" s="81">
        <v>0</v>
      </c>
      <c r="K8" s="81">
        <v>252.83779527559057</v>
      </c>
      <c r="L8" s="81">
        <v>0</v>
      </c>
      <c r="M8" s="81">
        <v>169.83937007874016</v>
      </c>
      <c r="N8" s="85">
        <v>324.30866141732287</v>
      </c>
      <c r="O8" s="76">
        <f>SUM(C8:N8)</f>
        <v>1842.103937007874</v>
      </c>
      <c r="P8" s="47">
        <f>O8/B8</f>
        <v>7.5496062992125985</v>
      </c>
      <c r="Q8" s="48">
        <f>P8/1000</f>
        <v>0.007549606299212599</v>
      </c>
    </row>
    <row r="9" spans="1:17" s="12" customFormat="1" ht="16.5" customHeight="1">
      <c r="A9" s="71" t="s">
        <v>22</v>
      </c>
      <c r="B9" s="74">
        <v>246</v>
      </c>
      <c r="C9" s="84">
        <v>147.8604796013703</v>
      </c>
      <c r="D9" s="81">
        <v>242.09280597944567</v>
      </c>
      <c r="E9" s="81">
        <v>0</v>
      </c>
      <c r="F9" s="81">
        <v>303.3821239489256</v>
      </c>
      <c r="G9" s="81">
        <v>0</v>
      </c>
      <c r="H9" s="81">
        <v>286.52756150731864</v>
      </c>
      <c r="I9" s="81">
        <v>0</v>
      </c>
      <c r="J9" s="81">
        <v>0</v>
      </c>
      <c r="K9" s="81">
        <v>0</v>
      </c>
      <c r="L9" s="81">
        <v>256.6490189971972</v>
      </c>
      <c r="M9" s="81">
        <v>0</v>
      </c>
      <c r="N9" s="85">
        <v>160.11834319526628</v>
      </c>
      <c r="O9" s="76">
        <f>SUM(C9:N9)</f>
        <v>1396.6303332295238</v>
      </c>
      <c r="P9" s="47">
        <f>O9/B9</f>
        <v>5.677359078168796</v>
      </c>
      <c r="Q9" s="48">
        <f>P9/1000</f>
        <v>0.005677359078168796</v>
      </c>
    </row>
    <row r="10" spans="1:17" s="4" customFormat="1" ht="15.75" thickBot="1">
      <c r="A10" s="72" t="s">
        <v>23</v>
      </c>
      <c r="B10" s="75">
        <v>257</v>
      </c>
      <c r="C10" s="86">
        <v>103.22550973478461</v>
      </c>
      <c r="D10" s="17">
        <v>305.73662425264445</v>
      </c>
      <c r="E10" s="17">
        <v>282.0971945423885</v>
      </c>
      <c r="F10" s="17">
        <v>0</v>
      </c>
      <c r="G10" s="17">
        <v>219.84669630538096</v>
      </c>
      <c r="H10" s="17">
        <v>0</v>
      </c>
      <c r="I10" s="17">
        <v>0</v>
      </c>
      <c r="J10" s="17">
        <v>0</v>
      </c>
      <c r="K10" s="17">
        <v>198.57120956615054</v>
      </c>
      <c r="L10" s="17">
        <v>332.52797792426793</v>
      </c>
      <c r="M10" s="17">
        <v>194.6313046144412</v>
      </c>
      <c r="N10" s="87">
        <v>0</v>
      </c>
      <c r="O10" s="77">
        <f>SUM(C10:N10)</f>
        <v>1636.636516940058</v>
      </c>
      <c r="P10" s="49">
        <f>O10/B10</f>
        <v>6.368235474474934</v>
      </c>
      <c r="Q10" s="50">
        <f>P10/1000</f>
        <v>0.006368235474474934</v>
      </c>
    </row>
    <row r="35" spans="2:13" ht="15">
      <c r="B35" s="99" t="s">
        <v>15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.75">
      <c r="C2" s="98" t="s">
        <v>26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2:17" ht="16.5" customHeight="1">
      <c r="B5" s="123" t="s">
        <v>1</v>
      </c>
      <c r="C5" s="125" t="s">
        <v>16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19" t="s">
        <v>17</v>
      </c>
      <c r="P5" s="121" t="s">
        <v>0</v>
      </c>
      <c r="Q5" s="117" t="s">
        <v>18</v>
      </c>
    </row>
    <row r="6" spans="2:17" ht="16.5" customHeight="1" thickBot="1">
      <c r="B6" s="124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20"/>
      <c r="P6" s="122"/>
      <c r="Q6" s="118"/>
    </row>
    <row r="7" spans="1:17" ht="16.5" customHeight="1">
      <c r="A7" s="16" t="s">
        <v>20</v>
      </c>
      <c r="B7" s="58">
        <v>252</v>
      </c>
      <c r="C7" s="59">
        <v>150</v>
      </c>
      <c r="D7" s="59">
        <v>88.69565217391305</v>
      </c>
      <c r="E7" s="59">
        <v>109.56521739130434</v>
      </c>
      <c r="F7" s="59">
        <v>78.26086956521739</v>
      </c>
      <c r="G7" s="59">
        <v>146.08695652173913</v>
      </c>
      <c r="H7" s="59">
        <v>236.08695652173913</v>
      </c>
      <c r="I7" s="59">
        <v>185.2173913043478</v>
      </c>
      <c r="J7" s="59">
        <v>511.30434782608694</v>
      </c>
      <c r="K7" s="59">
        <v>234.7826086956522</v>
      </c>
      <c r="L7" s="59">
        <v>135.65217391304347</v>
      </c>
      <c r="M7" s="59">
        <v>161.7391304347826</v>
      </c>
      <c r="N7" s="60">
        <v>164.34782608695653</v>
      </c>
      <c r="O7" s="33">
        <f>SUM(C7:N7)</f>
        <v>2201.7391304347825</v>
      </c>
      <c r="P7" s="35">
        <f>O7/B7</f>
        <v>8.737060041407867</v>
      </c>
      <c r="Q7" s="54">
        <f>P7/1000</f>
        <v>0.008737060041407866</v>
      </c>
    </row>
    <row r="8" spans="1:17" ht="16.5" customHeight="1">
      <c r="A8" s="71" t="s">
        <v>21</v>
      </c>
      <c r="B8" s="28">
        <v>244</v>
      </c>
      <c r="C8" s="51">
        <v>227.14285714285717</v>
      </c>
      <c r="D8" s="51">
        <v>94.28571428571428</v>
      </c>
      <c r="E8" s="51">
        <v>287.14285714285717</v>
      </c>
      <c r="F8" s="51">
        <v>114.28571428571429</v>
      </c>
      <c r="G8" s="51">
        <v>264.2857142857143</v>
      </c>
      <c r="H8" s="51">
        <v>261.42857142857144</v>
      </c>
      <c r="I8" s="51">
        <v>247.14285714285714</v>
      </c>
      <c r="J8" s="51">
        <v>294.2857142857143</v>
      </c>
      <c r="K8" s="51">
        <v>275.7142857142857</v>
      </c>
      <c r="L8" s="51">
        <v>88.57142857142857</v>
      </c>
      <c r="M8" s="51">
        <v>137.14285714285714</v>
      </c>
      <c r="N8" s="61">
        <v>73.04347826086956</v>
      </c>
      <c r="O8" s="33">
        <f>SUM(C8:N8)</f>
        <v>2364.472049689441</v>
      </c>
      <c r="P8" s="35">
        <f>O8/B8</f>
        <v>9.690459220038694</v>
      </c>
      <c r="Q8" s="54">
        <f>P8/1000</f>
        <v>0.009690459220038694</v>
      </c>
    </row>
    <row r="9" spans="1:17" ht="16.5" customHeight="1">
      <c r="A9" s="71" t="s">
        <v>22</v>
      </c>
      <c r="B9" s="28">
        <v>246</v>
      </c>
      <c r="C9" s="51">
        <v>202.85714285714283</v>
      </c>
      <c r="D9" s="52">
        <v>117.14285714285714</v>
      </c>
      <c r="E9" s="53">
        <v>114.28571428571429</v>
      </c>
      <c r="F9" s="53">
        <v>180</v>
      </c>
      <c r="G9" s="53">
        <v>230</v>
      </c>
      <c r="H9" s="53">
        <v>214.28571428571428</v>
      </c>
      <c r="I9" s="53">
        <v>208.57142857142858</v>
      </c>
      <c r="J9" s="53">
        <v>387.14285714285717</v>
      </c>
      <c r="K9" s="53">
        <v>68.57142857142857</v>
      </c>
      <c r="L9" s="53">
        <v>304.2857142857143</v>
      </c>
      <c r="M9" s="53">
        <v>311.42857142857144</v>
      </c>
      <c r="N9" s="62">
        <v>131.42857142857144</v>
      </c>
      <c r="O9" s="33">
        <f>SUM(C9:N9)</f>
        <v>2470</v>
      </c>
      <c r="P9" s="35">
        <f>O9/B9</f>
        <v>10.040650406504065</v>
      </c>
      <c r="Q9" s="54">
        <f>P9/1000</f>
        <v>0.010040650406504065</v>
      </c>
    </row>
    <row r="10" spans="1:17" s="4" customFormat="1" ht="15.75" thickBot="1">
      <c r="A10" s="72" t="s">
        <v>23</v>
      </c>
      <c r="B10" s="29">
        <v>257</v>
      </c>
      <c r="C10" s="63">
        <v>250</v>
      </c>
      <c r="D10" s="64">
        <v>145.71428571428572</v>
      </c>
      <c r="E10" s="64">
        <v>162.85714285714286</v>
      </c>
      <c r="F10" s="64">
        <v>140</v>
      </c>
      <c r="G10" s="64">
        <v>128.57142857142856</v>
      </c>
      <c r="H10" s="64">
        <v>94.28571428571428</v>
      </c>
      <c r="I10" s="64">
        <v>142.85714285714286</v>
      </c>
      <c r="J10" s="64">
        <v>140</v>
      </c>
      <c r="K10" s="64">
        <v>288.57142857142856</v>
      </c>
      <c r="L10" s="65">
        <v>102.85714285714286</v>
      </c>
      <c r="M10" s="66">
        <v>105.71428571428571</v>
      </c>
      <c r="N10" s="67">
        <v>171.42857142857142</v>
      </c>
      <c r="O10" s="34">
        <f>SUM(C10:N10)</f>
        <v>1872.8571428571427</v>
      </c>
      <c r="P10" s="57">
        <f>O10/B10</f>
        <v>7.2873818788215665</v>
      </c>
      <c r="Q10" s="36">
        <f>P10/1000</f>
        <v>0.007287381878821567</v>
      </c>
    </row>
    <row r="13" ht="15">
      <c r="H13" s="10"/>
    </row>
    <row r="35" spans="2:10" ht="15">
      <c r="B35" s="99" t="s">
        <v>15</v>
      </c>
      <c r="C35" s="99"/>
      <c r="D35" s="99"/>
      <c r="E35" s="99"/>
      <c r="F35" s="99"/>
      <c r="G35" s="99"/>
      <c r="H35" s="99"/>
      <c r="I35" s="99"/>
      <c r="J35" s="99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.75">
      <c r="C2" s="98" t="s">
        <v>27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2:17" ht="16.5" customHeight="1">
      <c r="B5" s="126" t="s">
        <v>1</v>
      </c>
      <c r="C5" s="125" t="s">
        <v>16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8" t="s">
        <v>17</v>
      </c>
      <c r="P5" s="130" t="s">
        <v>0</v>
      </c>
      <c r="Q5" s="132" t="s">
        <v>18</v>
      </c>
    </row>
    <row r="6" spans="2:17" ht="16.5" customHeight="1" thickBot="1">
      <c r="B6" s="127"/>
      <c r="C6" s="88" t="s">
        <v>2</v>
      </c>
      <c r="D6" s="89" t="s">
        <v>3</v>
      </c>
      <c r="E6" s="90" t="s">
        <v>4</v>
      </c>
      <c r="F6" s="90" t="s">
        <v>5</v>
      </c>
      <c r="G6" s="90" t="s">
        <v>6</v>
      </c>
      <c r="H6" s="90" t="s">
        <v>7</v>
      </c>
      <c r="I6" s="90" t="s">
        <v>8</v>
      </c>
      <c r="J6" s="90" t="s">
        <v>9</v>
      </c>
      <c r="K6" s="90" t="s">
        <v>10</v>
      </c>
      <c r="L6" s="90" t="s">
        <v>11</v>
      </c>
      <c r="M6" s="90" t="s">
        <v>12</v>
      </c>
      <c r="N6" s="89" t="s">
        <v>13</v>
      </c>
      <c r="O6" s="129"/>
      <c r="P6" s="131"/>
      <c r="Q6" s="133"/>
    </row>
    <row r="7" spans="1:17" ht="16.5" customHeight="1">
      <c r="A7" s="16" t="s">
        <v>20</v>
      </c>
      <c r="B7" s="58">
        <v>252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60">
        <v>0</v>
      </c>
      <c r="O7" s="33">
        <f>SUM(C7:N7)</f>
        <v>0</v>
      </c>
      <c r="P7" s="91">
        <f>O7/B7</f>
        <v>0</v>
      </c>
      <c r="Q7" s="92">
        <f>P7/1000</f>
        <v>0</v>
      </c>
    </row>
    <row r="8" spans="1:17" ht="16.5" customHeight="1">
      <c r="A8" s="71" t="s">
        <v>21</v>
      </c>
      <c r="B8" s="28">
        <v>244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61">
        <v>0</v>
      </c>
      <c r="O8" s="33">
        <f>SUM(C8:N8)</f>
        <v>0</v>
      </c>
      <c r="P8" s="91">
        <f>O8/B8</f>
        <v>0</v>
      </c>
      <c r="Q8" s="92">
        <f>P8/1000</f>
        <v>0</v>
      </c>
    </row>
    <row r="9" spans="1:17" ht="16.5" customHeight="1">
      <c r="A9" s="71" t="s">
        <v>22</v>
      </c>
      <c r="B9" s="28">
        <v>246</v>
      </c>
      <c r="C9" s="51">
        <v>0</v>
      </c>
      <c r="D9" s="52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2">
        <v>0</v>
      </c>
      <c r="O9" s="33">
        <f>SUM(C9:N9)</f>
        <v>0</v>
      </c>
      <c r="P9" s="91">
        <f>O9/B9</f>
        <v>0</v>
      </c>
      <c r="Q9" s="92">
        <f>P9/1000</f>
        <v>0</v>
      </c>
    </row>
    <row r="10" spans="1:17" s="4" customFormat="1" ht="15.75" thickBot="1">
      <c r="A10" s="72" t="s">
        <v>23</v>
      </c>
      <c r="B10" s="29">
        <v>257</v>
      </c>
      <c r="C10" s="63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5">
        <v>0</v>
      </c>
      <c r="M10" s="66">
        <v>0</v>
      </c>
      <c r="N10" s="67">
        <v>0</v>
      </c>
      <c r="O10" s="34">
        <f>SUM(C10:N10)</f>
        <v>0</v>
      </c>
      <c r="P10" s="93">
        <f>O10/B10</f>
        <v>0</v>
      </c>
      <c r="Q10" s="94">
        <f>P10/1000</f>
        <v>0</v>
      </c>
    </row>
    <row r="13" ht="15">
      <c r="H13" s="10"/>
    </row>
    <row r="35" spans="2:10" ht="15">
      <c r="B35" s="95"/>
      <c r="C35" s="95"/>
      <c r="D35" s="95"/>
      <c r="E35" s="95"/>
      <c r="F35" s="95"/>
      <c r="G35" s="95"/>
      <c r="H35" s="95"/>
      <c r="I35" s="95"/>
      <c r="J35" s="95"/>
    </row>
  </sheetData>
  <sheetProtection/>
  <mergeCells count="6">
    <mergeCell ref="C2:N2"/>
    <mergeCell ref="B5:B6"/>
    <mergeCell ref="C5:N5"/>
    <mergeCell ref="O5:O6"/>
    <mergeCell ref="P5:P6"/>
    <mergeCell ref="Q5:Q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