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SU" sheetId="1" r:id="rId1"/>
    <sheet name="CARTON" sheetId="2" r:id="rId2"/>
    <sheet name="VIDRIO" sheetId="3" r:id="rId3"/>
    <sheet name="ENVASES" sheetId="4" r:id="rId4"/>
    <sheet name="VOLUMINOSOS" sheetId="5" r:id="rId5"/>
  </sheets>
  <definedNames/>
  <calcPr fullCalcOnLoad="1"/>
</workbook>
</file>

<file path=xl/sharedStrings.xml><?xml version="1.0" encoding="utf-8"?>
<sst xmlns="http://schemas.openxmlformats.org/spreadsheetml/2006/main" count="114" uniqueCount="28">
  <si>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</si>
  <si>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</si>
  <si>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</si>
  <si>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</si>
  <si>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</si>
  <si>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</si>
  <si>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</si>
  <si>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</si>
  <si>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</si>
  <si>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</si>
  <si>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</si>
  <si>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</si>
  <si>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</si>
  <si>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</si>
  <si>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</si>
  <si>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</si>
  <si>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</si>
  <si>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</si>
  <si>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</si>
  <si>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ALAMEDA: RESUMEN DE KILOS ANUAL DE RECOGIDA EN RESIDUOS SÓLIDOS URBANOS</t>
  </si>
  <si>
    <t>2019</t>
  </si>
  <si>
    <t>2018</t>
  </si>
  <si>
    <t>2017</t>
  </si>
  <si>
    <t>2016</t>
  </si>
  <si>
    <t>ALAMEDA: RESUMEN DE KILOS ANUAL DE RECOGIDA EN PAPEL / CARTÓN</t>
  </si>
  <si>
    <t>ALAMEDA: RESUMEN DE KILOS ANUAL DE RECOGIDA EN VIDRIO</t>
  </si>
  <si>
    <t>ALAMEDA: RESUMEN DE KILOS ANUAL DE RECOGIDA EN ENVASES</t>
  </si>
  <si>
    <t>ALAMEDA: RESUMEN DE KILOS ANUAL DE RECOGIDA EN VOLUMINOSOS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</si>
</sst>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2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2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6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6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6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6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6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6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6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6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2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2" applyNumberFormat="1" applyFont="1" applyFill="1" applyBorder="1" applyAlignment="1">
      <alignment horizontal="center"/>
      <protection/>
    </xf>
    <xf numFmtId="3" fontId="14" fillId="0" borderId="10" xfId="52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3" fontId="6" fillId="19" borderId="21" xfId="0" applyNumberFormat="1" applyFont="1" applyFill="1" applyBorder="1" applyAlignment="1">
      <alignment horizontal="center" vertical="center" wrapText="1"/>
    </xf>
    <xf numFmtId="3" fontId="6" fillId="19" borderId="22" xfId="0" applyNumberFormat="1" applyFont="1" applyFill="1" applyBorder="1" applyAlignment="1">
      <alignment horizontal="center" vertical="center"/>
    </xf>
    <xf numFmtId="3" fontId="6" fillId="19" borderId="23" xfId="0" applyNumberFormat="1" applyFont="1" applyFill="1" applyBorder="1" applyAlignment="1">
      <alignment horizontal="center" vertical="center"/>
    </xf>
    <xf numFmtId="4" fontId="6" fillId="13" borderId="19" xfId="0" applyNumberFormat="1" applyFont="1" applyFill="1" applyBorder="1" applyAlignment="1">
      <alignment horizontal="center" vertical="center" wrapText="1"/>
    </xf>
    <xf numFmtId="166" fontId="21" fillId="13" borderId="24" xfId="0" applyNumberFormat="1" applyFont="1" applyFill="1" applyBorder="1" applyAlignment="1">
      <alignment horizontal="center" vertical="center"/>
    </xf>
    <xf numFmtId="4" fontId="6" fillId="13" borderId="15" xfId="0" applyNumberFormat="1" applyFont="1" applyFill="1" applyBorder="1" applyAlignment="1">
      <alignment horizontal="center" vertical="center"/>
    </xf>
    <xf numFmtId="166" fontId="21" fillId="13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2" applyNumberFormat="1" applyFont="1" applyFill="1" applyBorder="1" applyAlignment="1">
      <alignment horizontal="center" vertical="center"/>
      <protection/>
    </xf>
    <xf numFmtId="3" fontId="20" fillId="34" borderId="44" xfId="52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3" fontId="20" fillId="19" borderId="43" xfId="52" applyNumberFormat="1" applyFont="1" applyFill="1" applyBorder="1" applyAlignment="1">
      <alignment horizontal="center" vertical="center"/>
      <protection/>
    </xf>
    <xf numFmtId="3" fontId="20" fillId="19" borderId="44" xfId="52" applyNumberFormat="1" applyFont="1" applyFill="1" applyBorder="1" applyAlignment="1">
      <alignment horizontal="center" vertical="center"/>
      <protection/>
    </xf>
    <xf numFmtId="3" fontId="5" fillId="19" borderId="43" xfId="0" applyNumberFormat="1" applyFont="1" applyFill="1" applyBorder="1" applyAlignment="1">
      <alignment horizontal="center" vertical="center" wrapText="1"/>
    </xf>
    <xf numFmtId="3" fontId="5" fillId="19" borderId="44" xfId="0" applyNumberFormat="1" applyFont="1" applyFill="1" applyBorder="1" applyAlignment="1">
      <alignment horizontal="center" vertical="center" wrapText="1"/>
    </xf>
    <xf numFmtId="3" fontId="5" fillId="13" borderId="43" xfId="0" applyNumberFormat="1" applyFont="1" applyFill="1" applyBorder="1" applyAlignment="1">
      <alignment horizontal="center" vertical="center" wrapText="1"/>
    </xf>
    <xf numFmtId="3" fontId="5" fillId="13" borderId="44" xfId="0" applyNumberFormat="1" applyFont="1" applyFill="1" applyBorder="1" applyAlignment="1">
      <alignment horizontal="center" vertical="center" wrapText="1"/>
    </xf>
    <xf numFmtId="0" fontId="18" fillId="13" borderId="43" xfId="0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"/>
          <c:w val="0.9755"/>
          <c:h val="0.826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18221362"/>
        <c:axId val="29774531"/>
      </c:line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74531"/>
        <c:crossesAt val="0"/>
        <c:auto val="1"/>
        <c:lblOffset val="100"/>
        <c:tickLblSkip val="1"/>
        <c:noMultiLvlLbl val="0"/>
      </c:catAx>
      <c:valAx>
        <c:axId val="2977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21362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895"/>
          <c:y val="0.8405"/>
          <c:w val="0.65625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5"/>
          <c:w val="0.9865"/>
          <c:h val="0.922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66644188"/>
        <c:axId val="62926781"/>
      </c:lineChart>
      <c:catAx>
        <c:axId val="666441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4188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0025"/>
          <c:y val="0.92875"/>
          <c:w val="0.525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225"/>
          <c:w val="0.9815"/>
          <c:h val="0.828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29470118"/>
        <c:axId val="63904471"/>
      </c:line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04471"/>
        <c:crossesAt val="0"/>
        <c:auto val="1"/>
        <c:lblOffset val="100"/>
        <c:tickLblSkip val="1"/>
        <c:noMultiLvlLbl val="0"/>
      </c:catAx>
      <c:valAx>
        <c:axId val="63904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0118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35"/>
          <c:y val="0.874"/>
          <c:w val="0.6337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875"/>
          <c:w val="0.97825"/>
          <c:h val="0.822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79633"/>
        <c:crossesAt val="0"/>
        <c:auto val="1"/>
        <c:lblOffset val="100"/>
        <c:tickLblSkip val="1"/>
        <c:noMultiLvlLbl val="0"/>
      </c:catAx>
      <c:valAx>
        <c:axId val="8879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69328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275"/>
          <c:w val="0.78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875"/>
          <c:w val="0.97825"/>
          <c:h val="0.82275"/>
        </c:manualLayout>
      </c:layout>
      <c:lineChart>
        <c:grouping val="standard"/>
        <c:varyColors val="0"/>
        <c:ser>
          <c:idx val="3"/>
          <c:order val="0"/>
          <c:tx>
            <c:strRef>
              <c:f>VOLUMINOSOS!$A$7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VOLUMINOSOS!$C$7:$N$7</c:f>
              <c:numCache/>
            </c:numRef>
          </c:val>
          <c:smooth val="0"/>
        </c:ser>
        <c:ser>
          <c:idx val="1"/>
          <c:order val="1"/>
          <c:tx>
            <c:strRef>
              <c:f>VOLUMINOSOS!$A$8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VOLUMINOSOS!$C$8:$N$8</c:f>
              <c:numCache/>
            </c:numRef>
          </c:val>
          <c:smooth val="0"/>
        </c:ser>
        <c:ser>
          <c:idx val="0"/>
          <c:order val="2"/>
          <c:tx>
            <c:strRef>
              <c:f>VOLUMINOSOS!$A$9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VOLUMINOSOS!$C$9:$N$9</c:f>
              <c:numCache/>
            </c:numRef>
          </c:val>
          <c:smooth val="0"/>
        </c:ser>
        <c:ser>
          <c:idx val="2"/>
          <c:order val="3"/>
          <c:tx>
            <c:strRef>
              <c:f>VOLUMINOSOS!$A$10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VOLUMINOSOS!$C$10:$N$10</c:f>
              <c:numCache/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61643"/>
        <c:crossesAt val="0"/>
        <c:auto val="1"/>
        <c:lblOffset val="100"/>
        <c:tickLblSkip val="1"/>
        <c:noMultiLvlLbl val="0"/>
      </c:catAx>
      <c:valAx>
        <c:axId val="4816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07834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275"/>
          <c:w val="0.78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860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6220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57425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47925"/>
        <a:ext cx="974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47925"/>
        <a:ext cx="974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R12" sqref="R1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.75">
      <c r="C2" s="98" t="s">
        <v>19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3:17" ht="15">
      <c r="C3" s="9"/>
      <c r="P3" s="7"/>
      <c r="Q3" s="8"/>
    </row>
    <row r="4" ht="15.75" thickBot="1">
      <c r="C4" s="11"/>
    </row>
    <row r="5" spans="2:17" s="1" customFormat="1" ht="16.5" customHeight="1">
      <c r="B5" s="101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3" t="s">
        <v>17</v>
      </c>
      <c r="P5" s="96" t="s">
        <v>0</v>
      </c>
      <c r="Q5" s="96" t="s">
        <v>18</v>
      </c>
    </row>
    <row r="6" spans="2:17" s="1" customFormat="1" ht="16.5" customHeight="1" thickBot="1">
      <c r="B6" s="102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104"/>
      <c r="P6" s="97"/>
      <c r="Q6" s="97"/>
    </row>
    <row r="7" spans="1:17" s="1" customFormat="1" ht="16.5" customHeight="1">
      <c r="A7" s="16" t="s">
        <v>20</v>
      </c>
      <c r="B7" s="68">
        <v>5366</v>
      </c>
      <c r="C7" s="14">
        <v>200466.52334501373</v>
      </c>
      <c r="D7" s="56">
        <v>191684.96448527323</v>
      </c>
      <c r="E7" s="56">
        <v>197996.70991571172</v>
      </c>
      <c r="F7" s="56">
        <v>194947.55753385738</v>
      </c>
      <c r="G7" s="56">
        <v>241233.6906904063</v>
      </c>
      <c r="H7" s="56">
        <v>204491.40448906148</v>
      </c>
      <c r="I7" s="56">
        <v>218898.64949332323</v>
      </c>
      <c r="J7" s="56">
        <v>212571.65830097548</v>
      </c>
      <c r="K7" s="56">
        <v>223838.27635192728</v>
      </c>
      <c r="L7" s="56">
        <v>216291.6242068378</v>
      </c>
      <c r="M7" s="56">
        <v>216596.5394450232</v>
      </c>
      <c r="N7" s="56">
        <v>195603.12529595607</v>
      </c>
      <c r="O7" s="40">
        <f>SUM(C7:N7)</f>
        <v>2514620.723553367</v>
      </c>
      <c r="P7" s="41">
        <f>O7/B7</f>
        <v>468.6210815418127</v>
      </c>
      <c r="Q7" s="42">
        <f>P7/1000</f>
        <v>0.4686210815418127</v>
      </c>
    </row>
    <row r="8" spans="1:17" s="1" customFormat="1" ht="16.5" customHeight="1">
      <c r="A8" s="71" t="s">
        <v>21</v>
      </c>
      <c r="B8" s="69">
        <v>5384</v>
      </c>
      <c r="C8" s="14">
        <v>220852.3135319795</v>
      </c>
      <c r="D8" s="56">
        <v>195194.26836211805</v>
      </c>
      <c r="E8" s="56">
        <v>234294.43158094515</v>
      </c>
      <c r="F8" s="56">
        <v>234769.58056557222</v>
      </c>
      <c r="G8" s="56">
        <v>246326.4300626305</v>
      </c>
      <c r="H8" s="56">
        <v>242663.18466502184</v>
      </c>
      <c r="I8" s="56">
        <v>232884.31201366484</v>
      </c>
      <c r="J8" s="56">
        <v>239842.9455304612</v>
      </c>
      <c r="K8" s="56">
        <v>224944.72575441262</v>
      </c>
      <c r="L8" s="56">
        <v>241329.7020307459</v>
      </c>
      <c r="M8" s="56">
        <v>222614.9629910799</v>
      </c>
      <c r="N8" s="56">
        <v>202244.86619851965</v>
      </c>
      <c r="O8" s="40">
        <f>SUM(C8:N8)</f>
        <v>2737961.723287151</v>
      </c>
      <c r="P8" s="41">
        <f>O8/B8</f>
        <v>508.53672423609794</v>
      </c>
      <c r="Q8" s="42">
        <f>P8/1000</f>
        <v>0.508536724236098</v>
      </c>
    </row>
    <row r="9" spans="1:17" s="1" customFormat="1" ht="16.5" customHeight="1">
      <c r="A9" s="71" t="s">
        <v>22</v>
      </c>
      <c r="B9" s="69">
        <v>5390</v>
      </c>
      <c r="C9" s="14">
        <v>203338.72788502584</v>
      </c>
      <c r="D9" s="56">
        <v>188674.2873405113</v>
      </c>
      <c r="E9" s="56">
        <v>221423.8485983968</v>
      </c>
      <c r="F9" s="56">
        <v>213815.5196129583</v>
      </c>
      <c r="G9" s="56">
        <v>236072.94976995682</v>
      </c>
      <c r="H9" s="56">
        <v>233434.57762178057</v>
      </c>
      <c r="I9" s="56">
        <v>226853.98662429446</v>
      </c>
      <c r="J9" s="56">
        <v>241211.63970971873</v>
      </c>
      <c r="K9" s="56">
        <v>228464.6207845183</v>
      </c>
      <c r="L9" s="56">
        <v>232437.51837973722</v>
      </c>
      <c r="M9" s="56">
        <v>310837.05355025374</v>
      </c>
      <c r="N9" s="56">
        <v>211683.346772281</v>
      </c>
      <c r="O9" s="40">
        <f>SUM(C9:N9)</f>
        <v>2748248.076649433</v>
      </c>
      <c r="P9" s="41">
        <f>O9/B9</f>
        <v>509.8790494711379</v>
      </c>
      <c r="Q9" s="42">
        <f>P9/1000</f>
        <v>0.5098790494711378</v>
      </c>
    </row>
    <row r="10" spans="1:17" s="5" customFormat="1" ht="15.75" thickBot="1">
      <c r="A10" s="72" t="s">
        <v>23</v>
      </c>
      <c r="B10" s="70">
        <v>5403</v>
      </c>
      <c r="C10" s="24">
        <v>197732.90762671718</v>
      </c>
      <c r="D10" s="17">
        <v>185501.2936996684</v>
      </c>
      <c r="E10" s="17">
        <v>208352.0677404074</v>
      </c>
      <c r="F10" s="17">
        <v>214840.2747513027</v>
      </c>
      <c r="G10" s="17">
        <v>221873.64471814304</v>
      </c>
      <c r="H10" s="17">
        <v>207730.12126954048</v>
      </c>
      <c r="I10" s="17">
        <v>231962.99857887256</v>
      </c>
      <c r="J10" s="17">
        <v>232715.47702510658</v>
      </c>
      <c r="K10" s="17">
        <v>215961.3140691615</v>
      </c>
      <c r="L10" s="17">
        <v>208144.7522501184</v>
      </c>
      <c r="M10" s="17">
        <v>205507.483657034</v>
      </c>
      <c r="N10" s="24">
        <v>204029.1558503079</v>
      </c>
      <c r="O10" s="37">
        <f>SUM(C10:N10)</f>
        <v>2534351.4912363803</v>
      </c>
      <c r="P10" s="38">
        <f>O10/B10</f>
        <v>469.06375925159733</v>
      </c>
      <c r="Q10" s="39">
        <f>P10/1000</f>
        <v>0.4690637592515973</v>
      </c>
    </row>
    <row r="24" ht="15.75" customHeight="1"/>
    <row r="34" spans="2:13" ht="15">
      <c r="B34" s="99" t="s">
        <v>14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.75">
      <c r="C2" s="98" t="s">
        <v>24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17.25" customHeight="1"/>
    <row r="4" ht="17.25" customHeight="1" thickBot="1"/>
    <row r="5" spans="1:17" ht="16.5" customHeight="1">
      <c r="A5" s="1"/>
      <c r="B5" s="107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9" t="s">
        <v>17</v>
      </c>
      <c r="P5" s="105" t="s">
        <v>0</v>
      </c>
      <c r="Q5" s="105" t="s">
        <v>18</v>
      </c>
    </row>
    <row r="6" spans="1:17" ht="16.5" customHeight="1" thickBot="1">
      <c r="A6" s="1"/>
      <c r="B6" s="108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10"/>
      <c r="P6" s="106"/>
      <c r="Q6" s="106"/>
    </row>
    <row r="7" spans="1:17" s="12" customFormat="1" ht="16.5" customHeight="1">
      <c r="A7" s="16" t="s">
        <v>20</v>
      </c>
      <c r="B7" s="21">
        <v>5366</v>
      </c>
      <c r="C7" s="20">
        <v>0</v>
      </c>
      <c r="D7" s="15">
        <v>0</v>
      </c>
      <c r="E7" s="15">
        <v>2994.5511820126003</v>
      </c>
      <c r="F7" s="15">
        <v>3534.2217212877867</v>
      </c>
      <c r="G7" s="15">
        <v>3945.177735391018</v>
      </c>
      <c r="H7" s="15">
        <v>3812.5862666897865</v>
      </c>
      <c r="I7" s="15">
        <v>4216.563782440321</v>
      </c>
      <c r="J7" s="15">
        <v>3794.7523264551182</v>
      </c>
      <c r="K7" s="15">
        <v>4711.261776775909</v>
      </c>
      <c r="L7" s="15">
        <v>1342.9732385411248</v>
      </c>
      <c r="M7" s="15">
        <v>4616.664354661581</v>
      </c>
      <c r="N7" s="20">
        <v>4411.859579052474</v>
      </c>
      <c r="O7" s="40">
        <f>SUM(C7:N7)</f>
        <v>37380.61196330772</v>
      </c>
      <c r="P7" s="43">
        <f>O7/B7</f>
        <v>6.966196787794953</v>
      </c>
      <c r="Q7" s="44">
        <f>P7/1000</f>
        <v>0.0069661967877949526</v>
      </c>
    </row>
    <row r="8" spans="1:17" s="12" customFormat="1" ht="16.5" customHeight="1">
      <c r="A8" s="71" t="s">
        <v>21</v>
      </c>
      <c r="B8" s="55">
        <v>5384</v>
      </c>
      <c r="C8" s="14">
        <v>2629</v>
      </c>
      <c r="D8" s="56">
        <v>1584</v>
      </c>
      <c r="E8" s="56">
        <v>3486</v>
      </c>
      <c r="F8" s="56">
        <v>4741</v>
      </c>
      <c r="G8" s="56">
        <v>9667</v>
      </c>
      <c r="H8" s="56">
        <v>3786</v>
      </c>
      <c r="I8" s="56">
        <v>4892</v>
      </c>
      <c r="J8" s="56">
        <v>3489</v>
      </c>
      <c r="K8" s="56">
        <v>2725</v>
      </c>
      <c r="L8" s="56">
        <v>11724</v>
      </c>
      <c r="M8" s="56">
        <v>12335</v>
      </c>
      <c r="N8" s="14">
        <v>3491</v>
      </c>
      <c r="O8" s="40">
        <f>SUM(C8:N8)</f>
        <v>64549</v>
      </c>
      <c r="P8" s="43">
        <f>O8/B8</f>
        <v>11.98904160475483</v>
      </c>
      <c r="Q8" s="44">
        <f>P8/1000</f>
        <v>0.01198904160475483</v>
      </c>
    </row>
    <row r="9" spans="1:17" s="12" customFormat="1" ht="16.5" customHeight="1">
      <c r="A9" s="71" t="s">
        <v>22</v>
      </c>
      <c r="B9" s="55">
        <v>5390</v>
      </c>
      <c r="C9" s="14">
        <v>6698</v>
      </c>
      <c r="D9" s="56">
        <v>4298</v>
      </c>
      <c r="E9" s="56">
        <v>6731</v>
      </c>
      <c r="F9" s="56">
        <v>6187</v>
      </c>
      <c r="G9" s="56">
        <v>7805</v>
      </c>
      <c r="H9" s="56">
        <v>4339</v>
      </c>
      <c r="I9" s="56">
        <v>7223</v>
      </c>
      <c r="J9" s="56">
        <v>6823</v>
      </c>
      <c r="K9" s="56">
        <v>4394</v>
      </c>
      <c r="L9" s="56">
        <v>6329</v>
      </c>
      <c r="M9" s="56">
        <v>5446</v>
      </c>
      <c r="N9" s="14">
        <v>9274</v>
      </c>
      <c r="O9" s="40">
        <f>SUM(C9:N9)</f>
        <v>75547</v>
      </c>
      <c r="P9" s="43">
        <f>O9/B9</f>
        <v>14.016141001855287</v>
      </c>
      <c r="Q9" s="44">
        <f>P9/1000</f>
        <v>0.014016141001855286</v>
      </c>
    </row>
    <row r="10" spans="1:17" s="6" customFormat="1" ht="15.75" thickBot="1">
      <c r="A10" s="72" t="s">
        <v>23</v>
      </c>
      <c r="B10" s="22">
        <v>5403</v>
      </c>
      <c r="C10" s="24">
        <v>7440</v>
      </c>
      <c r="D10" s="17">
        <v>5205</v>
      </c>
      <c r="E10" s="17">
        <v>7575</v>
      </c>
      <c r="F10" s="17">
        <v>5876</v>
      </c>
      <c r="G10" s="17">
        <v>5763</v>
      </c>
      <c r="H10" s="17">
        <v>7068</v>
      </c>
      <c r="I10" s="17">
        <v>6272</v>
      </c>
      <c r="J10" s="17">
        <v>4531</v>
      </c>
      <c r="K10" s="17">
        <v>6244</v>
      </c>
      <c r="L10" s="17">
        <v>5706</v>
      </c>
      <c r="M10" s="17">
        <v>6829</v>
      </c>
      <c r="N10" s="24">
        <v>8544</v>
      </c>
      <c r="O10" s="37">
        <f>SUM(C10:N10)</f>
        <v>77053</v>
      </c>
      <c r="P10" s="45">
        <f>O10/B10</f>
        <v>14.26115121228947</v>
      </c>
      <c r="Q10" s="46">
        <f>P10/1000</f>
        <v>0.014261151212289469</v>
      </c>
    </row>
    <row r="33" spans="2:14" ht="15">
      <c r="B33" s="99" t="s">
        <v>15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.75">
      <c r="C2" s="98" t="s">
        <v>25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1:17" ht="16.5" customHeight="1">
      <c r="A5" s="1"/>
      <c r="B5" s="113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5" t="s">
        <v>17</v>
      </c>
      <c r="P5" s="111" t="s">
        <v>0</v>
      </c>
      <c r="Q5" s="111" t="s">
        <v>18</v>
      </c>
    </row>
    <row r="6" spans="1:17" ht="16.5" customHeight="1" thickBot="1">
      <c r="A6" s="1"/>
      <c r="B6" s="114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16"/>
      <c r="P6" s="112"/>
      <c r="Q6" s="112"/>
    </row>
    <row r="7" spans="1:17" s="12" customFormat="1" ht="16.5" customHeight="1">
      <c r="A7" s="16" t="s">
        <v>20</v>
      </c>
      <c r="B7" s="73">
        <v>5366</v>
      </c>
      <c r="C7" s="82">
        <v>5920.889659156556</v>
      </c>
      <c r="D7" s="15">
        <v>4370.918544194107</v>
      </c>
      <c r="E7" s="15">
        <v>6251.550163681879</v>
      </c>
      <c r="F7" s="15">
        <v>5941.555940689389</v>
      </c>
      <c r="G7" s="15">
        <v>7171.199691892933</v>
      </c>
      <c r="H7" s="15">
        <v>7129.867128827267</v>
      </c>
      <c r="I7" s="15">
        <v>12358.436356633929</v>
      </c>
      <c r="J7" s="15">
        <v>6540.878105141536</v>
      </c>
      <c r="K7" s="15">
        <v>4164.255728865781</v>
      </c>
      <c r="L7" s="15">
        <v>7264.197958790679</v>
      </c>
      <c r="M7" s="15">
        <v>7057.535143462353</v>
      </c>
      <c r="N7" s="83">
        <v>2490.2869247063354</v>
      </c>
      <c r="O7" s="76">
        <f>SUM(C7:N7)</f>
        <v>76661.57134604275</v>
      </c>
      <c r="P7" s="47">
        <f>O7/B7</f>
        <v>14.286539572501445</v>
      </c>
      <c r="Q7" s="48">
        <f>P7/1000</f>
        <v>0.014286539572501445</v>
      </c>
    </row>
    <row r="8" spans="1:17" s="12" customFormat="1" ht="16.5" customHeight="1">
      <c r="A8" s="71" t="s">
        <v>21</v>
      </c>
      <c r="B8" s="74">
        <v>5384</v>
      </c>
      <c r="C8" s="84">
        <v>8733.069460613116</v>
      </c>
      <c r="D8" s="81">
        <v>3144.3228560341486</v>
      </c>
      <c r="E8" s="81">
        <v>9882.157547535895</v>
      </c>
      <c r="F8" s="81">
        <v>6194.629414047342</v>
      </c>
      <c r="G8" s="81">
        <v>6163.290648040357</v>
      </c>
      <c r="H8" s="81">
        <v>3917.3457508731085</v>
      </c>
      <c r="I8" s="81">
        <v>8200.310438494374</v>
      </c>
      <c r="J8" s="81">
        <v>5923.02677532014</v>
      </c>
      <c r="K8" s="81">
        <v>5536.51532790066</v>
      </c>
      <c r="L8" s="81">
        <v>4272.518432285604</v>
      </c>
      <c r="M8" s="81">
        <v>7479.518820333722</v>
      </c>
      <c r="N8" s="85">
        <v>4366.534730306558</v>
      </c>
      <c r="O8" s="76">
        <f>SUM(C8:N8)</f>
        <v>73813.24020178503</v>
      </c>
      <c r="P8" s="47">
        <f>O8/B8</f>
        <v>13.709740007760963</v>
      </c>
      <c r="Q8" s="48">
        <f>P8/1000</f>
        <v>0.013709740007760964</v>
      </c>
    </row>
    <row r="9" spans="1:17" s="12" customFormat="1" ht="16.5" customHeight="1">
      <c r="A9" s="71" t="s">
        <v>22</v>
      </c>
      <c r="B9" s="74">
        <v>5390</v>
      </c>
      <c r="C9" s="84">
        <v>4017.7812287683196</v>
      </c>
      <c r="D9" s="81">
        <v>4195.651751916917</v>
      </c>
      <c r="E9" s="81">
        <v>5304.726778608172</v>
      </c>
      <c r="F9" s="81">
        <v>3986.392312918567</v>
      </c>
      <c r="G9" s="81">
        <v>13999.456468989614</v>
      </c>
      <c r="H9" s="81">
        <v>5325.652722508007</v>
      </c>
      <c r="I9" s="81">
        <v>4258.429583616422</v>
      </c>
      <c r="J9" s="81">
        <v>6089.449674851984</v>
      </c>
      <c r="K9" s="81">
        <v>5346.578666407842</v>
      </c>
      <c r="L9" s="81">
        <v>7826.3030185382895</v>
      </c>
      <c r="M9" s="81">
        <v>6371.949917499757</v>
      </c>
      <c r="N9" s="85">
        <v>4352.59633116568</v>
      </c>
      <c r="O9" s="76">
        <f>SUM(C9:N9)</f>
        <v>71074.96845578957</v>
      </c>
      <c r="P9" s="47">
        <f>O9/B9</f>
        <v>13.186450548383965</v>
      </c>
      <c r="Q9" s="48">
        <f>P9/1000</f>
        <v>0.013186450548383964</v>
      </c>
    </row>
    <row r="10" spans="1:17" s="4" customFormat="1" ht="15.75" thickBot="1">
      <c r="A10" s="72" t="s">
        <v>23</v>
      </c>
      <c r="B10" s="75">
        <v>5403</v>
      </c>
      <c r="C10" s="86">
        <v>5275.0562888198765</v>
      </c>
      <c r="D10" s="17">
        <v>4949.953416149068</v>
      </c>
      <c r="E10" s="17">
        <v>4603.876164596273</v>
      </c>
      <c r="F10" s="17">
        <v>11147.882375776398</v>
      </c>
      <c r="G10" s="17">
        <v>5893.80046583851</v>
      </c>
      <c r="H10" s="17">
        <v>5820.390139751553</v>
      </c>
      <c r="I10" s="17">
        <v>5033.850931677019</v>
      </c>
      <c r="J10" s="17">
        <v>6963.4937888198765</v>
      </c>
      <c r="K10" s="17">
        <v>8138.0590062111805</v>
      </c>
      <c r="L10" s="17">
        <v>7928.315217391305</v>
      </c>
      <c r="M10" s="17">
        <v>5663.082298136646</v>
      </c>
      <c r="N10" s="87">
        <v>3943.1832298136646</v>
      </c>
      <c r="O10" s="77">
        <f>SUM(C10:N10)</f>
        <v>75360.94332298137</v>
      </c>
      <c r="P10" s="49">
        <f>O10/B10</f>
        <v>13.94798136645963</v>
      </c>
      <c r="Q10" s="50">
        <f>P10/1000</f>
        <v>0.01394798136645963</v>
      </c>
    </row>
    <row r="35" spans="2:13" ht="15">
      <c r="B35" s="99" t="s">
        <v>15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.75">
      <c r="C2" s="98" t="s">
        <v>26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2:17" ht="16.5" customHeight="1">
      <c r="B5" s="123" t="s">
        <v>1</v>
      </c>
      <c r="C5" s="125" t="s">
        <v>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19" t="s">
        <v>17</v>
      </c>
      <c r="P5" s="121" t="s">
        <v>0</v>
      </c>
      <c r="Q5" s="117" t="s">
        <v>18</v>
      </c>
    </row>
    <row r="6" spans="2:17" ht="16.5" customHeight="1" thickBot="1">
      <c r="B6" s="124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20"/>
      <c r="P6" s="122"/>
      <c r="Q6" s="118"/>
    </row>
    <row r="7" spans="1:17" ht="16.5" customHeight="1">
      <c r="A7" s="16" t="s">
        <v>20</v>
      </c>
      <c r="B7" s="58">
        <v>5366</v>
      </c>
      <c r="C7" s="59">
        <v>9236.309523809523</v>
      </c>
      <c r="D7" s="59">
        <v>8583.095238095239</v>
      </c>
      <c r="E7" s="59">
        <v>9622.619047619048</v>
      </c>
      <c r="F7" s="59">
        <v>10683.214285714286</v>
      </c>
      <c r="G7" s="59">
        <v>9713.92857142857</v>
      </c>
      <c r="H7" s="59">
        <v>10879.880952380952</v>
      </c>
      <c r="I7" s="59">
        <v>12326.785714285714</v>
      </c>
      <c r="J7" s="59">
        <v>11301.309523809523</v>
      </c>
      <c r="K7" s="59">
        <v>13099.404761904761</v>
      </c>
      <c r="L7" s="59">
        <v>10655.119047619048</v>
      </c>
      <c r="M7" s="59">
        <v>11125.714285714286</v>
      </c>
      <c r="N7" s="60">
        <v>10992.261904761905</v>
      </c>
      <c r="O7" s="33">
        <f>SUM(C7:N7)</f>
        <v>128219.64285714287</v>
      </c>
      <c r="P7" s="35">
        <f>O7/B7</f>
        <v>23.894827218997925</v>
      </c>
      <c r="Q7" s="54">
        <f>P7/1000</f>
        <v>0.023894827218997924</v>
      </c>
    </row>
    <row r="8" spans="1:17" ht="16.5" customHeight="1">
      <c r="A8" s="71" t="s">
        <v>21</v>
      </c>
      <c r="B8" s="28">
        <v>5384</v>
      </c>
      <c r="C8" s="51">
        <v>9709.09090909091</v>
      </c>
      <c r="D8" s="51">
        <v>8196.363636363636</v>
      </c>
      <c r="E8" s="51">
        <v>11301.818181818182</v>
      </c>
      <c r="F8" s="51">
        <v>9861.818181818182</v>
      </c>
      <c r="G8" s="51">
        <v>10509.09090909091</v>
      </c>
      <c r="H8" s="51">
        <v>10261.81818181818</v>
      </c>
      <c r="I8" s="51">
        <v>9408</v>
      </c>
      <c r="J8" s="51">
        <v>11138.90909090909</v>
      </c>
      <c r="K8" s="51">
        <v>8729.21212121212</v>
      </c>
      <c r="L8" s="51">
        <v>11009.939393939394</v>
      </c>
      <c r="M8" s="51">
        <v>9903.51515151515</v>
      </c>
      <c r="N8" s="61">
        <v>8028.214285714285</v>
      </c>
      <c r="O8" s="33">
        <f>SUM(C8:N8)</f>
        <v>118057.79004329005</v>
      </c>
      <c r="P8" s="35">
        <f>O8/B8</f>
        <v>21.927524153657142</v>
      </c>
      <c r="Q8" s="54">
        <f>P8/1000</f>
        <v>0.021927524153657143</v>
      </c>
    </row>
    <row r="9" spans="1:17" ht="16.5" customHeight="1">
      <c r="A9" s="71" t="s">
        <v>22</v>
      </c>
      <c r="B9" s="28">
        <v>5390</v>
      </c>
      <c r="C9" s="51">
        <v>8741.81818181818</v>
      </c>
      <c r="D9" s="52">
        <v>7709.090909090908</v>
      </c>
      <c r="E9" s="53">
        <v>9709.090909090912</v>
      </c>
      <c r="F9" s="53">
        <v>8945.454545454546</v>
      </c>
      <c r="G9" s="53">
        <v>9716.363636363636</v>
      </c>
      <c r="H9" s="53">
        <v>9840</v>
      </c>
      <c r="I9" s="53">
        <v>9818.18181818182</v>
      </c>
      <c r="J9" s="53">
        <v>11396.363636363636</v>
      </c>
      <c r="K9" s="53">
        <v>10298.181818181818</v>
      </c>
      <c r="L9" s="53">
        <v>9305.157232704403</v>
      </c>
      <c r="M9" s="53">
        <v>9474.213836477988</v>
      </c>
      <c r="N9" s="62">
        <v>9672.727272727274</v>
      </c>
      <c r="O9" s="33">
        <f>SUM(C9:N9)</f>
        <v>114626.64379645512</v>
      </c>
      <c r="P9" s="35">
        <f>O9/B9</f>
        <v>21.266538737746775</v>
      </c>
      <c r="Q9" s="54">
        <f>P9/1000</f>
        <v>0.021266538737746775</v>
      </c>
    </row>
    <row r="10" spans="1:17" s="4" customFormat="1" ht="15.75" thickBot="1">
      <c r="A10" s="72" t="s">
        <v>23</v>
      </c>
      <c r="B10" s="29">
        <v>5403</v>
      </c>
      <c r="C10" s="63">
        <v>10254.545454545454</v>
      </c>
      <c r="D10" s="64">
        <v>10174.545454545456</v>
      </c>
      <c r="E10" s="64">
        <v>9214.545454545454</v>
      </c>
      <c r="F10" s="64">
        <v>10770.909090909092</v>
      </c>
      <c r="G10" s="64">
        <v>9818.181818181816</v>
      </c>
      <c r="H10" s="64">
        <v>9250.90909090909</v>
      </c>
      <c r="I10" s="64">
        <v>10145.454545454548</v>
      </c>
      <c r="J10" s="64">
        <v>9294.545454545454</v>
      </c>
      <c r="K10" s="64">
        <v>9483.636363636364</v>
      </c>
      <c r="L10" s="65">
        <v>9607.272727272728</v>
      </c>
      <c r="M10" s="66">
        <v>9280</v>
      </c>
      <c r="N10" s="67">
        <v>9963.636363636364</v>
      </c>
      <c r="O10" s="34">
        <f>SUM(C10:N10)</f>
        <v>117258.18181818184</v>
      </c>
      <c r="P10" s="57">
        <f>O10/B10</f>
        <v>21.70242121380378</v>
      </c>
      <c r="Q10" s="36">
        <f>P10/1000</f>
        <v>0.02170242121380378</v>
      </c>
    </row>
    <row r="13" ht="15">
      <c r="H13" s="10"/>
    </row>
    <row r="35" spans="2:10" ht="15">
      <c r="B35" s="99" t="s">
        <v>15</v>
      </c>
      <c r="C35" s="99"/>
      <c r="D35" s="99"/>
      <c r="E35" s="99"/>
      <c r="F35" s="99"/>
      <c r="G35" s="99"/>
      <c r="H35" s="99"/>
      <c r="I35" s="99"/>
      <c r="J35" s="99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.75">
      <c r="C2" s="98" t="s">
        <v>27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2:17" ht="16.5" customHeight="1">
      <c r="B5" s="126" t="s">
        <v>1</v>
      </c>
      <c r="C5" s="125" t="s">
        <v>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8" t="s">
        <v>17</v>
      </c>
      <c r="P5" s="130" t="s">
        <v>0</v>
      </c>
      <c r="Q5" s="132" t="s">
        <v>18</v>
      </c>
    </row>
    <row r="6" spans="2:17" ht="16.5" customHeight="1" thickBot="1">
      <c r="B6" s="127"/>
      <c r="C6" s="88" t="s">
        <v>2</v>
      </c>
      <c r="D6" s="89" t="s">
        <v>3</v>
      </c>
      <c r="E6" s="90" t="s">
        <v>4</v>
      </c>
      <c r="F6" s="90" t="s">
        <v>5</v>
      </c>
      <c r="G6" s="90" t="s">
        <v>6</v>
      </c>
      <c r="H6" s="90" t="s">
        <v>7</v>
      </c>
      <c r="I6" s="90" t="s">
        <v>8</v>
      </c>
      <c r="J6" s="90" t="s">
        <v>9</v>
      </c>
      <c r="K6" s="90" t="s">
        <v>10</v>
      </c>
      <c r="L6" s="90" t="s">
        <v>11</v>
      </c>
      <c r="M6" s="90" t="s">
        <v>12</v>
      </c>
      <c r="N6" s="89" t="s">
        <v>13</v>
      </c>
      <c r="O6" s="129"/>
      <c r="P6" s="131"/>
      <c r="Q6" s="133"/>
    </row>
    <row r="7" spans="1:17" ht="16.5" customHeight="1">
      <c r="A7" s="16" t="s">
        <v>20</v>
      </c>
      <c r="B7" s="58">
        <v>5366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60">
        <v>0</v>
      </c>
      <c r="O7" s="33">
        <f>SUM(C7:N7)</f>
        <v>0</v>
      </c>
      <c r="P7" s="91">
        <f>O7/B7</f>
        <v>0</v>
      </c>
      <c r="Q7" s="92">
        <f>P7/1000</f>
        <v>0</v>
      </c>
    </row>
    <row r="8" spans="1:17" ht="16.5" customHeight="1">
      <c r="A8" s="71" t="s">
        <v>21</v>
      </c>
      <c r="B8" s="28">
        <v>5384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61">
        <v>0</v>
      </c>
      <c r="O8" s="33">
        <f>SUM(C8:N8)</f>
        <v>0</v>
      </c>
      <c r="P8" s="91">
        <f>O8/B8</f>
        <v>0</v>
      </c>
      <c r="Q8" s="92">
        <f>P8/1000</f>
        <v>0</v>
      </c>
    </row>
    <row r="9" spans="1:17" ht="16.5" customHeight="1">
      <c r="A9" s="71" t="s">
        <v>22</v>
      </c>
      <c r="B9" s="28">
        <v>5390</v>
      </c>
      <c r="C9" s="51">
        <v>0</v>
      </c>
      <c r="D9" s="52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2">
        <v>0</v>
      </c>
      <c r="O9" s="33">
        <f>SUM(C9:N9)</f>
        <v>0</v>
      </c>
      <c r="P9" s="91">
        <f>O9/B9</f>
        <v>0</v>
      </c>
      <c r="Q9" s="92">
        <f>P9/1000</f>
        <v>0</v>
      </c>
    </row>
    <row r="10" spans="1:17" s="4" customFormat="1" ht="15.75" thickBot="1">
      <c r="A10" s="72" t="s">
        <v>23</v>
      </c>
      <c r="B10" s="29">
        <v>5403</v>
      </c>
      <c r="C10" s="63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5">
        <v>0</v>
      </c>
      <c r="M10" s="66">
        <v>0</v>
      </c>
      <c r="N10" s="67">
        <v>0</v>
      </c>
      <c r="O10" s="34">
        <f>SUM(C10:N10)</f>
        <v>0</v>
      </c>
      <c r="P10" s="93">
        <f>O10/B10</f>
        <v>0</v>
      </c>
      <c r="Q10" s="94">
        <f>P10/1000</f>
        <v>0</v>
      </c>
    </row>
    <row r="13" ht="15">
      <c r="H13" s="10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5"/>
    </row>
  </sheetData>
  <sheetProtection/>
  <mergeCells count="6">
    <mergeCell ref="C2:N2"/>
    <mergeCell ref="B5:B6"/>
    <mergeCell ref="C5:N5"/>
    <mergeCell ref="O5:O6"/>
    <mergeCell ref="P5:P6"/>
    <mergeCell ref="Q5:Q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