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9732" activeTab="0"/>
  </bookViews>
  <sheets>
    <sheet name="RSU" sheetId="1" r:id="rId1"/>
    <sheet name="CARTON" sheetId="2" r:id="rId2"/>
    <sheet name="VIDRIO" sheetId="3" r:id="rId3"/>
    <sheet name="ENVASES" sheetId="4" r:id="rId4"/>
  </sheets>
  <definedNames/>
  <calcPr fullCalcOnLoad="1"/>
</workbook>
</file>

<file path=xl/sharedStrings.xml><?xml version="1.0" encoding="utf-8"?>
<sst xmlns="http://schemas.openxmlformats.org/spreadsheetml/2006/main" count="92" uniqueCount="27">
  <si>
    <t>RATIO (Kg/HAB/AÑO)</t>
  </si>
  <si>
    <t>POBLACIÓN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</si>
  <si>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</si>
  <si>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</si>
  <si>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</si>
  <si>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</si>
  <si>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</si>
  <si>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</si>
  <si>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</si>
  <si>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</si>
  <si>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</si>
  <si>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</si>
  <si>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</si>
  <si>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</si>
  <si>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* NOTA: Los lavados de contenedores de RSU se realizan una vez al mes, mas dos especiales al año.</t>
  </si>
  <si>
    <t>* NOTA: Los lavados de contenedores de SELECTIVA se realizan cuatro veces al año.</t>
  </si>
  <si>
    <t>MESES  / KILOS</t>
  </si>
  <si>
    <t>TOTAL ANUAL/KILOS</t>
  </si>
  <si>
    <t>RATIO (Tn/HAB/AÑO)</t>
  </si>
  <si>
    <t>ARRIATE: RESUMEN DE KILOS ANUAL DE RECOGIDA EN RESIDUOS SÓLIDOS URBANOS</t>
  </si>
  <si>
    <t>2018</t>
  </si>
  <si>
    <t>2017</t>
  </si>
  <si>
    <t>2016</t>
  </si>
  <si>
    <t>2015</t>
  </si>
  <si>
    <t>ARRIATE: RESUMEN DE KILOS ANUAL DE RECOGIDA EN PAPEL / CARTÓN</t>
  </si>
  <si>
    <t>ARRIATE: RESUMEN DE KILOS ANUAL DE RECOGIDA EN VIDRIO</t>
  </si>
  <si>
    <t>ARRIATE: RESUMEN DE KILOS ANUAL DE RECOGIDA EN ENVASES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</si>
</sst>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alibri"/>
      <family val="2"/>
    </font>
    <font>
      <i/>
      <sz val="11"/>
      <color indexed="8"/>
      <name val="Calibri"/>
      <family val="2"/>
    </font>
    <font>
      <b/>
      <sz val="10"/>
      <name val="Arial"/>
      <family val="2"/>
    </font>
    <font>
      <i/>
      <u val="single"/>
      <sz val="14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name val="Trebuchet MS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86ED8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 style="medium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18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horizontal="right"/>
    </xf>
    <xf numFmtId="0" fontId="11" fillId="0" borderId="0" xfId="0" applyFont="1" applyAlignment="1">
      <alignment/>
    </xf>
    <xf numFmtId="0" fontId="1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6" fillId="0" borderId="0" xfId="51" applyFont="1" applyFill="1" applyBorder="1">
      <alignment/>
      <protection/>
    </xf>
    <xf numFmtId="3" fontId="6" fillId="0" borderId="0" xfId="0" applyNumberFormat="1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 applyAlignment="1">
      <alignment/>
    </xf>
    <xf numFmtId="0" fontId="6" fillId="33" borderId="10" xfId="0" applyFont="1" applyFill="1" applyBorder="1" applyAlignment="1">
      <alignment horizontal="center" vertical="center"/>
    </xf>
    <xf numFmtId="3" fontId="15" fillId="0" borderId="11" xfId="0" applyNumberFormat="1" applyFont="1" applyBorder="1" applyAlignment="1">
      <alignment horizontal="center" vertical="center"/>
    </xf>
    <xf numFmtId="3" fontId="15" fillId="0" borderId="12" xfId="0" applyNumberFormat="1" applyFont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3" fontId="15" fillId="0" borderId="10" xfId="0" applyNumberFormat="1" applyFont="1" applyBorder="1" applyAlignment="1">
      <alignment horizontal="center" vertical="center"/>
    </xf>
    <xf numFmtId="0" fontId="6" fillId="18" borderId="10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3" fontId="15" fillId="0" borderId="14" xfId="0" applyNumberFormat="1" applyFont="1" applyBorder="1" applyAlignment="1">
      <alignment horizontal="center" vertical="center"/>
    </xf>
    <xf numFmtId="3" fontId="16" fillId="0" borderId="13" xfId="0" applyNumberFormat="1" applyFont="1" applyFill="1" applyBorder="1" applyAlignment="1">
      <alignment horizontal="center" vertical="center"/>
    </xf>
    <xf numFmtId="3" fontId="17" fillId="0" borderId="15" xfId="0" applyNumberFormat="1" applyFont="1" applyBorder="1" applyAlignment="1">
      <alignment horizontal="center" vertical="center"/>
    </xf>
    <xf numFmtId="0" fontId="6" fillId="18" borderId="16" xfId="0" applyFont="1" applyFill="1" applyBorder="1" applyAlignment="1">
      <alignment horizontal="center" vertical="center"/>
    </xf>
    <xf numFmtId="3" fontId="15" fillId="0" borderId="17" xfId="0" applyNumberFormat="1" applyFont="1" applyBorder="1" applyAlignment="1">
      <alignment horizontal="center" vertical="center"/>
    </xf>
    <xf numFmtId="0" fontId="6" fillId="18" borderId="18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3" fontId="20" fillId="0" borderId="19" xfId="51" applyNumberFormat="1" applyFont="1" applyFill="1" applyBorder="1" applyAlignment="1">
      <alignment horizontal="center" vertical="center"/>
      <protection/>
    </xf>
    <xf numFmtId="3" fontId="16" fillId="0" borderId="20" xfId="0" applyNumberFormat="1" applyFont="1" applyBorder="1" applyAlignment="1">
      <alignment horizontal="center" vertical="center"/>
    </xf>
    <xf numFmtId="3" fontId="6" fillId="34" borderId="21" xfId="0" applyNumberFormat="1" applyFont="1" applyFill="1" applyBorder="1" applyAlignment="1">
      <alignment horizontal="center" vertical="center" wrapText="1"/>
    </xf>
    <xf numFmtId="3" fontId="6" fillId="34" borderId="22" xfId="0" applyNumberFormat="1" applyFont="1" applyFill="1" applyBorder="1" applyAlignment="1">
      <alignment horizontal="center" vertical="center"/>
    </xf>
    <xf numFmtId="3" fontId="6" fillId="34" borderId="23" xfId="0" applyNumberFormat="1" applyFont="1" applyFill="1" applyBorder="1" applyAlignment="1">
      <alignment horizontal="center" vertical="center"/>
    </xf>
    <xf numFmtId="3" fontId="5" fillId="0" borderId="19" xfId="0" applyNumberFormat="1" applyFont="1" applyFill="1" applyBorder="1" applyAlignment="1">
      <alignment horizontal="center" vertical="center" wrapText="1"/>
    </xf>
    <xf numFmtId="3" fontId="5" fillId="0" borderId="20" xfId="0" applyNumberFormat="1" applyFont="1" applyBorder="1" applyAlignment="1">
      <alignment horizontal="center" vertical="center"/>
    </xf>
    <xf numFmtId="4" fontId="6" fillId="35" borderId="19" xfId="0" applyNumberFormat="1" applyFont="1" applyFill="1" applyBorder="1" applyAlignment="1">
      <alignment horizontal="center" vertical="center" wrapText="1"/>
    </xf>
    <xf numFmtId="164" fontId="21" fillId="35" borderId="20" xfId="0" applyNumberFormat="1" applyFont="1" applyFill="1" applyBorder="1" applyAlignment="1">
      <alignment horizontal="center" vertical="center"/>
    </xf>
    <xf numFmtId="3" fontId="18" fillId="0" borderId="15" xfId="0" applyNumberFormat="1" applyFont="1" applyBorder="1" applyAlignment="1">
      <alignment horizontal="center" vertical="center"/>
    </xf>
    <xf numFmtId="4" fontId="21" fillId="36" borderId="15" xfId="0" applyNumberFormat="1" applyFont="1" applyFill="1" applyBorder="1" applyAlignment="1">
      <alignment horizontal="center" vertical="center"/>
    </xf>
    <xf numFmtId="164" fontId="21" fillId="36" borderId="20" xfId="0" applyNumberFormat="1" applyFont="1" applyFill="1" applyBorder="1" applyAlignment="1">
      <alignment horizontal="center" vertical="center"/>
    </xf>
    <xf numFmtId="3" fontId="18" fillId="0" borderId="24" xfId="0" applyNumberFormat="1" applyFont="1" applyBorder="1" applyAlignment="1">
      <alignment horizontal="center" vertical="center"/>
    </xf>
    <xf numFmtId="4" fontId="21" fillId="36" borderId="24" xfId="0" applyNumberFormat="1" applyFont="1" applyFill="1" applyBorder="1" applyAlignment="1">
      <alignment horizontal="center" vertical="center"/>
    </xf>
    <xf numFmtId="164" fontId="21" fillId="36" borderId="24" xfId="0" applyNumberFormat="1" applyFont="1" applyFill="1" applyBorder="1" applyAlignment="1">
      <alignment horizontal="center" vertical="center"/>
    </xf>
    <xf numFmtId="4" fontId="21" fillId="12" borderId="24" xfId="0" applyNumberFormat="1" applyFont="1" applyFill="1" applyBorder="1" applyAlignment="1">
      <alignment horizontal="center" vertical="center"/>
    </xf>
    <xf numFmtId="164" fontId="21" fillId="12" borderId="24" xfId="0" applyNumberFormat="1" applyFont="1" applyFill="1" applyBorder="1" applyAlignment="1">
      <alignment horizontal="center" vertical="center"/>
    </xf>
    <xf numFmtId="4" fontId="21" fillId="12" borderId="15" xfId="0" applyNumberFormat="1" applyFont="1" applyFill="1" applyBorder="1" applyAlignment="1">
      <alignment horizontal="center" vertical="center"/>
    </xf>
    <xf numFmtId="164" fontId="21" fillId="12" borderId="20" xfId="0" applyNumberFormat="1" applyFont="1" applyFill="1" applyBorder="1" applyAlignment="1">
      <alignment horizontal="center" vertical="center"/>
    </xf>
    <xf numFmtId="4" fontId="21" fillId="37" borderId="24" xfId="0" applyNumberFormat="1" applyFont="1" applyFill="1" applyBorder="1" applyAlignment="1">
      <alignment horizontal="center" vertical="center"/>
    </xf>
    <xf numFmtId="164" fontId="21" fillId="37" borderId="24" xfId="0" applyNumberFormat="1" applyFont="1" applyFill="1" applyBorder="1" applyAlignment="1">
      <alignment horizontal="center" vertical="center"/>
    </xf>
    <xf numFmtId="4" fontId="21" fillId="37" borderId="15" xfId="0" applyNumberFormat="1" applyFont="1" applyFill="1" applyBorder="1" applyAlignment="1">
      <alignment horizontal="center" vertical="center"/>
    </xf>
    <xf numFmtId="164" fontId="21" fillId="37" borderId="20" xfId="0" applyNumberFormat="1" applyFont="1" applyFill="1" applyBorder="1" applyAlignment="1">
      <alignment horizontal="center" vertical="center"/>
    </xf>
    <xf numFmtId="3" fontId="14" fillId="0" borderId="25" xfId="0" applyNumberFormat="1" applyFont="1" applyFill="1" applyBorder="1" applyAlignment="1">
      <alignment horizontal="center" vertical="center" wrapText="1"/>
    </xf>
    <xf numFmtId="3" fontId="14" fillId="0" borderId="26" xfId="0" applyNumberFormat="1" applyFont="1" applyFill="1" applyBorder="1" applyAlignment="1">
      <alignment horizontal="center" vertical="center"/>
    </xf>
    <xf numFmtId="3" fontId="14" fillId="0" borderId="27" xfId="0" applyNumberFormat="1" applyFont="1" applyFill="1" applyBorder="1" applyAlignment="1">
      <alignment horizontal="center" vertical="center"/>
    </xf>
    <xf numFmtId="164" fontId="21" fillId="35" borderId="24" xfId="0" applyNumberFormat="1" applyFont="1" applyFill="1" applyBorder="1" applyAlignment="1">
      <alignment horizontal="center" vertical="center"/>
    </xf>
    <xf numFmtId="3" fontId="16" fillId="0" borderId="24" xfId="0" applyNumberFormat="1" applyFont="1" applyFill="1" applyBorder="1" applyAlignment="1">
      <alignment horizontal="center" vertical="center"/>
    </xf>
    <xf numFmtId="3" fontId="15" fillId="0" borderId="28" xfId="0" applyNumberFormat="1" applyFont="1" applyBorder="1" applyAlignment="1">
      <alignment horizontal="center" vertical="center"/>
    </xf>
    <xf numFmtId="4" fontId="6" fillId="35" borderId="15" xfId="0" applyNumberFormat="1" applyFont="1" applyFill="1" applyBorder="1" applyAlignment="1">
      <alignment horizontal="center" vertical="center"/>
    </xf>
    <xf numFmtId="3" fontId="20" fillId="0" borderId="13" xfId="51" applyNumberFormat="1" applyFont="1" applyFill="1" applyBorder="1" applyAlignment="1">
      <alignment horizontal="center" vertical="center"/>
      <protection/>
    </xf>
    <xf numFmtId="3" fontId="14" fillId="0" borderId="29" xfId="0" applyNumberFormat="1" applyFont="1" applyFill="1" applyBorder="1" applyAlignment="1">
      <alignment horizontal="center" vertical="center" wrapText="1"/>
    </xf>
    <xf numFmtId="3" fontId="14" fillId="0" borderId="30" xfId="0" applyNumberFormat="1" applyFont="1" applyFill="1" applyBorder="1" applyAlignment="1">
      <alignment horizontal="center" vertical="center" wrapText="1"/>
    </xf>
    <xf numFmtId="3" fontId="14" fillId="0" borderId="31" xfId="0" applyNumberFormat="1" applyFont="1" applyFill="1" applyBorder="1" applyAlignment="1">
      <alignment horizontal="center" vertical="center" wrapText="1"/>
    </xf>
    <xf numFmtId="3" fontId="14" fillId="0" borderId="32" xfId="0" applyNumberFormat="1" applyFont="1" applyFill="1" applyBorder="1" applyAlignment="1">
      <alignment horizontal="center" vertical="center"/>
    </xf>
    <xf numFmtId="3" fontId="14" fillId="0" borderId="16" xfId="51" applyNumberFormat="1" applyFont="1" applyFill="1" applyBorder="1" applyAlignment="1">
      <alignment horizontal="center"/>
      <protection/>
    </xf>
    <xf numFmtId="3" fontId="14" fillId="0" borderId="10" xfId="51" applyNumberFormat="1" applyFont="1" applyFill="1" applyBorder="1" applyAlignment="1">
      <alignment horizontal="center"/>
      <protection/>
    </xf>
    <xf numFmtId="3" fontId="54" fillId="0" borderId="10" xfId="0" applyNumberFormat="1" applyFont="1" applyFill="1" applyBorder="1" applyAlignment="1">
      <alignment horizontal="center"/>
    </xf>
    <xf numFmtId="3" fontId="14" fillId="0" borderId="10" xfId="0" applyNumberFormat="1" applyFont="1" applyFill="1" applyBorder="1" applyAlignment="1">
      <alignment horizontal="center" vertical="center" wrapText="1"/>
    </xf>
    <xf numFmtId="3" fontId="14" fillId="0" borderId="33" xfId="0" applyNumberFormat="1" applyFont="1" applyFill="1" applyBorder="1" applyAlignment="1">
      <alignment horizontal="center" vertical="center" wrapText="1"/>
    </xf>
    <xf numFmtId="3" fontId="16" fillId="0" borderId="30" xfId="0" applyNumberFormat="1" applyFont="1" applyFill="1" applyBorder="1" applyAlignment="1">
      <alignment horizontal="center" vertical="center"/>
    </xf>
    <xf numFmtId="3" fontId="16" fillId="0" borderId="34" xfId="0" applyNumberFormat="1" applyFont="1" applyFill="1" applyBorder="1" applyAlignment="1">
      <alignment horizontal="center" vertical="center"/>
    </xf>
    <xf numFmtId="3" fontId="17" fillId="0" borderId="35" xfId="0" applyNumberFormat="1" applyFont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3" fontId="16" fillId="0" borderId="36" xfId="0" applyNumberFormat="1" applyFont="1" applyFill="1" applyBorder="1" applyAlignment="1">
      <alignment horizontal="center" vertical="center"/>
    </xf>
    <xf numFmtId="3" fontId="16" fillId="0" borderId="37" xfId="0" applyNumberFormat="1" applyFont="1" applyFill="1" applyBorder="1" applyAlignment="1">
      <alignment horizontal="center" vertical="center"/>
    </xf>
    <xf numFmtId="3" fontId="17" fillId="0" borderId="38" xfId="0" applyNumberFormat="1" applyFont="1" applyBorder="1" applyAlignment="1">
      <alignment horizontal="center" vertical="center"/>
    </xf>
    <xf numFmtId="3" fontId="18" fillId="0" borderId="34" xfId="0" applyNumberFormat="1" applyFont="1" applyBorder="1" applyAlignment="1">
      <alignment horizontal="center" vertical="center"/>
    </xf>
    <xf numFmtId="3" fontId="18" fillId="0" borderId="35" xfId="0" applyNumberFormat="1" applyFont="1" applyBorder="1" applyAlignment="1">
      <alignment horizontal="center" vertical="center"/>
    </xf>
    <xf numFmtId="0" fontId="6" fillId="37" borderId="21" xfId="0" applyFont="1" applyFill="1" applyBorder="1" applyAlignment="1">
      <alignment horizontal="center" vertical="center"/>
    </xf>
    <xf numFmtId="0" fontId="6" fillId="37" borderId="23" xfId="0" applyFont="1" applyFill="1" applyBorder="1" applyAlignment="1">
      <alignment horizontal="center" vertical="center"/>
    </xf>
    <xf numFmtId="0" fontId="6" fillId="37" borderId="22" xfId="0" applyFont="1" applyFill="1" applyBorder="1" applyAlignment="1">
      <alignment horizontal="center" vertical="center"/>
    </xf>
    <xf numFmtId="3" fontId="15" fillId="0" borderId="27" xfId="0" applyNumberFormat="1" applyFont="1" applyBorder="1" applyAlignment="1">
      <alignment horizontal="center" vertical="center"/>
    </xf>
    <xf numFmtId="3" fontId="15" fillId="0" borderId="39" xfId="0" applyNumberFormat="1" applyFont="1" applyBorder="1" applyAlignment="1">
      <alignment horizontal="center" vertical="center"/>
    </xf>
    <xf numFmtId="3" fontId="15" fillId="0" borderId="40" xfId="0" applyNumberFormat="1" applyFont="1" applyBorder="1" applyAlignment="1">
      <alignment horizontal="center" vertical="center"/>
    </xf>
    <xf numFmtId="3" fontId="15" fillId="0" borderId="41" xfId="0" applyNumberFormat="1" applyFont="1" applyBorder="1" applyAlignment="1">
      <alignment horizontal="center" vertical="center"/>
    </xf>
    <xf numFmtId="3" fontId="15" fillId="0" borderId="32" xfId="0" applyNumberFormat="1" applyFont="1" applyBorder="1" applyAlignment="1">
      <alignment horizontal="center" vertical="center"/>
    </xf>
    <xf numFmtId="3" fontId="15" fillId="0" borderId="42" xfId="0" applyNumberFormat="1" applyFont="1" applyBorder="1" applyAlignment="1">
      <alignment horizontal="center" vertical="center"/>
    </xf>
    <xf numFmtId="3" fontId="15" fillId="0" borderId="33" xfId="0" applyNumberFormat="1" applyFont="1" applyBorder="1" applyAlignment="1">
      <alignment horizontal="center" vertical="center"/>
    </xf>
    <xf numFmtId="0" fontId="19" fillId="36" borderId="43" xfId="0" applyFont="1" applyFill="1" applyBorder="1" applyAlignment="1">
      <alignment horizontal="center" vertical="center" wrapText="1"/>
    </xf>
    <xf numFmtId="0" fontId="19" fillId="36" borderId="2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9" fillId="0" borderId="14" xfId="0" applyFont="1" applyBorder="1" applyAlignment="1">
      <alignment horizontal="center" vertical="center"/>
    </xf>
    <xf numFmtId="0" fontId="21" fillId="33" borderId="43" xfId="0" applyFont="1" applyFill="1" applyBorder="1" applyAlignment="1">
      <alignment horizontal="center" vertical="center" wrapText="1"/>
    </xf>
    <xf numFmtId="0" fontId="21" fillId="33" borderId="20" xfId="0" applyFont="1" applyFill="1" applyBorder="1" applyAlignment="1">
      <alignment horizontal="center" vertical="center" wrapText="1"/>
    </xf>
    <xf numFmtId="0" fontId="18" fillId="33" borderId="43" xfId="0" applyFont="1" applyFill="1" applyBorder="1" applyAlignment="1">
      <alignment horizontal="center" vertical="center" wrapText="1"/>
    </xf>
    <xf numFmtId="0" fontId="18" fillId="33" borderId="20" xfId="0" applyFont="1" applyFill="1" applyBorder="1" applyAlignment="1">
      <alignment horizontal="center" vertical="center" wrapText="1"/>
    </xf>
    <xf numFmtId="0" fontId="19" fillId="12" borderId="43" xfId="0" applyFont="1" applyFill="1" applyBorder="1" applyAlignment="1">
      <alignment horizontal="center" vertical="center" wrapText="1"/>
    </xf>
    <xf numFmtId="0" fontId="19" fillId="12" borderId="20" xfId="0" applyFont="1" applyFill="1" applyBorder="1" applyAlignment="1">
      <alignment horizontal="center" vertical="center" wrapText="1"/>
    </xf>
    <xf numFmtId="0" fontId="16" fillId="18" borderId="43" xfId="0" applyFont="1" applyFill="1" applyBorder="1" applyAlignment="1">
      <alignment horizontal="center" vertical="center"/>
    </xf>
    <xf numFmtId="0" fontId="16" fillId="18" borderId="20" xfId="0" applyFont="1" applyFill="1" applyBorder="1" applyAlignment="1">
      <alignment horizontal="center" vertical="center"/>
    </xf>
    <xf numFmtId="0" fontId="18" fillId="18" borderId="43" xfId="0" applyFont="1" applyFill="1" applyBorder="1" applyAlignment="1">
      <alignment horizontal="center" vertical="center" wrapText="1"/>
    </xf>
    <xf numFmtId="0" fontId="18" fillId="18" borderId="20" xfId="0" applyFont="1" applyFill="1" applyBorder="1" applyAlignment="1">
      <alignment horizontal="center" vertical="center" wrapText="1"/>
    </xf>
    <xf numFmtId="0" fontId="19" fillId="37" borderId="43" xfId="0" applyFont="1" applyFill="1" applyBorder="1" applyAlignment="1">
      <alignment horizontal="center" vertical="center" wrapText="1"/>
    </xf>
    <xf numFmtId="0" fontId="19" fillId="37" borderId="20" xfId="0" applyFont="1" applyFill="1" applyBorder="1" applyAlignment="1">
      <alignment horizontal="center" vertical="center" wrapText="1"/>
    </xf>
    <xf numFmtId="0" fontId="16" fillId="37" borderId="43" xfId="0" applyFont="1" applyFill="1" applyBorder="1" applyAlignment="1">
      <alignment horizontal="center" vertical="center"/>
    </xf>
    <xf numFmtId="0" fontId="16" fillId="37" borderId="20" xfId="0" applyFont="1" applyFill="1" applyBorder="1" applyAlignment="1">
      <alignment horizontal="center" vertical="center"/>
    </xf>
    <xf numFmtId="0" fontId="18" fillId="37" borderId="43" xfId="0" applyFont="1" applyFill="1" applyBorder="1" applyAlignment="1">
      <alignment horizontal="center" vertical="center" wrapText="1"/>
    </xf>
    <xf numFmtId="0" fontId="18" fillId="37" borderId="20" xfId="0" applyFont="1" applyFill="1" applyBorder="1" applyAlignment="1">
      <alignment horizontal="center" vertical="center" wrapText="1"/>
    </xf>
    <xf numFmtId="0" fontId="18" fillId="35" borderId="43" xfId="0" applyFont="1" applyFill="1" applyBorder="1" applyAlignment="1">
      <alignment horizontal="center" vertical="center" wrapText="1"/>
    </xf>
    <xf numFmtId="0" fontId="18" fillId="35" borderId="24" xfId="0" applyFont="1" applyFill="1" applyBorder="1" applyAlignment="1">
      <alignment horizontal="center" vertical="center" wrapText="1"/>
    </xf>
    <xf numFmtId="3" fontId="5" fillId="34" borderId="43" xfId="0" applyNumberFormat="1" applyFont="1" applyFill="1" applyBorder="1" applyAlignment="1">
      <alignment horizontal="center" vertical="center" wrapText="1"/>
    </xf>
    <xf numFmtId="3" fontId="5" fillId="34" borderId="44" xfId="0" applyNumberFormat="1" applyFont="1" applyFill="1" applyBorder="1" applyAlignment="1">
      <alignment horizontal="center" vertical="center" wrapText="1"/>
    </xf>
    <xf numFmtId="3" fontId="5" fillId="35" borderId="43" xfId="0" applyNumberFormat="1" applyFont="1" applyFill="1" applyBorder="1" applyAlignment="1">
      <alignment horizontal="center" vertical="center" wrapText="1"/>
    </xf>
    <xf numFmtId="3" fontId="5" fillId="35" borderId="44" xfId="0" applyNumberFormat="1" applyFont="1" applyFill="1" applyBorder="1" applyAlignment="1">
      <alignment horizontal="center" vertical="center" wrapText="1"/>
    </xf>
    <xf numFmtId="3" fontId="20" fillId="34" borderId="43" xfId="51" applyNumberFormat="1" applyFont="1" applyFill="1" applyBorder="1" applyAlignment="1">
      <alignment horizontal="center" vertical="center"/>
      <protection/>
    </xf>
    <xf numFmtId="3" fontId="20" fillId="34" borderId="44" xfId="51" applyNumberFormat="1" applyFont="1" applyFill="1" applyBorder="1" applyAlignment="1">
      <alignment horizontal="center" vertical="center"/>
      <protection/>
    </xf>
    <xf numFmtId="0" fontId="5" fillId="0" borderId="14" xfId="0" applyFont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0525"/>
          <c:w val="0.9765"/>
          <c:h val="0.82575"/>
        </c:manualLayout>
      </c:layout>
      <c:lineChart>
        <c:grouping val="standard"/>
        <c:varyColors val="0"/>
        <c:ser>
          <c:idx val="3"/>
          <c:order val="0"/>
          <c:tx>
            <c:strRef>
              <c:f>RSU!$A$7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RSU!$C$6:$N$6</c:f>
              <c:strCache/>
            </c:strRef>
          </c:cat>
          <c:val>
            <c:numRef>
              <c:f>RSU!$C$7:$N$7</c:f>
              <c:numCache/>
            </c:numRef>
          </c:val>
          <c:smooth val="0"/>
        </c:ser>
        <c:ser>
          <c:idx val="2"/>
          <c:order val="1"/>
          <c:tx>
            <c:strRef>
              <c:f>RSU!$A$8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RSU!$C$6:$N$6</c:f>
              <c:strCache/>
            </c:strRef>
          </c:cat>
          <c:val>
            <c:numRef>
              <c:f>RSU!$C$8:$N$8</c:f>
              <c:numCache/>
            </c:numRef>
          </c:val>
          <c:smooth val="0"/>
        </c:ser>
        <c:ser>
          <c:idx val="1"/>
          <c:order val="2"/>
          <c:tx>
            <c:strRef>
              <c:f>RSU!$A$9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RSU!$C$6:$N$6</c:f>
              <c:strCache/>
            </c:strRef>
          </c:cat>
          <c:val>
            <c:numRef>
              <c:f>RSU!$C$9:$N$9</c:f>
              <c:numCache/>
            </c:numRef>
          </c:val>
          <c:smooth val="0"/>
        </c:ser>
        <c:ser>
          <c:idx val="0"/>
          <c:order val="3"/>
          <c:tx>
            <c:strRef>
              <c:f>RSU!$A$10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RSU!$C$6:$N$6</c:f>
              <c:strCache/>
            </c:strRef>
          </c:cat>
          <c:val>
            <c:numRef>
              <c:f>RSU!$C$10:$N$10</c:f>
              <c:numCache/>
            </c:numRef>
          </c:val>
          <c:smooth val="0"/>
        </c:ser>
        <c:marker val="1"/>
        <c:axId val="21282454"/>
        <c:axId val="2044207"/>
      </c:lineChart>
      <c:catAx>
        <c:axId val="212824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044207"/>
        <c:crossesAt val="0"/>
        <c:auto val="1"/>
        <c:lblOffset val="100"/>
        <c:tickLblSkip val="1"/>
        <c:noMultiLvlLbl val="0"/>
      </c:catAx>
      <c:valAx>
        <c:axId val="20442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1282454"/>
        <c:crossesAt val="1"/>
        <c:crossBetween val="between"/>
        <c:dispUnits/>
      </c:valAx>
      <c:spPr>
        <a:gradFill rotWithShape="1">
          <a:gsLst>
            <a:gs pos="0">
              <a:srgbClr val="7F7F7F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214"/>
          <c:y val="0.84125"/>
          <c:w val="0.6365"/>
          <c:h val="0.13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-0.00375"/>
          <c:w val="0.987"/>
          <c:h val="0.9215"/>
        </c:manualLayout>
      </c:layout>
      <c:lineChart>
        <c:grouping val="standard"/>
        <c:varyColors val="0"/>
        <c:ser>
          <c:idx val="3"/>
          <c:order val="0"/>
          <c:tx>
            <c:strRef>
              <c:f>CARTON!$A$7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CARTON!$C$6:$N$6</c:f>
              <c:strCache/>
            </c:strRef>
          </c:cat>
          <c:val>
            <c:numRef>
              <c:f>CARTON!$C$7:$N$7</c:f>
              <c:numCache/>
            </c:numRef>
          </c:val>
          <c:smooth val="0"/>
        </c:ser>
        <c:ser>
          <c:idx val="0"/>
          <c:order val="1"/>
          <c:tx>
            <c:strRef>
              <c:f>CARTON!$A$8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CARTON!$C$6:$N$6</c:f>
              <c:strCache/>
            </c:strRef>
          </c:cat>
          <c:val>
            <c:numRef>
              <c:f>CARTON!$C$8:$N$8</c:f>
              <c:numCache/>
            </c:numRef>
          </c:val>
          <c:smooth val="0"/>
        </c:ser>
        <c:ser>
          <c:idx val="1"/>
          <c:order val="2"/>
          <c:tx>
            <c:strRef>
              <c:f>CARTON!$A$9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CARTON!$C$6:$N$6</c:f>
              <c:strCache/>
            </c:strRef>
          </c:cat>
          <c:val>
            <c:numRef>
              <c:f>CARTON!$C$9:$N$9</c:f>
              <c:numCache/>
            </c:numRef>
          </c:val>
          <c:smooth val="0"/>
        </c:ser>
        <c:ser>
          <c:idx val="2"/>
          <c:order val="3"/>
          <c:tx>
            <c:strRef>
              <c:f>CARTON!$A$10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CARTON!$C$6:$N$6</c:f>
              <c:strCache/>
            </c:strRef>
          </c:cat>
          <c:val>
            <c:numRef>
              <c:f>CARTON!$C$10:$N$10</c:f>
              <c:numCache/>
            </c:numRef>
          </c:val>
          <c:smooth val="0"/>
        </c:ser>
        <c:marker val="1"/>
        <c:axId val="5138316"/>
        <c:axId val="49207869"/>
      </c:lineChart>
      <c:catAx>
        <c:axId val="513831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9207869"/>
        <c:crosses val="autoZero"/>
        <c:auto val="1"/>
        <c:lblOffset val="100"/>
        <c:tickLblSkip val="1"/>
        <c:noMultiLvlLbl val="0"/>
      </c:catAx>
      <c:valAx>
        <c:axId val="492078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138316"/>
        <c:crossesAt val="1"/>
        <c:crossBetween val="between"/>
        <c:dispUnits/>
      </c:valAx>
      <c:spPr>
        <a:gradFill rotWithShape="1">
          <a:gsLst>
            <a:gs pos="0">
              <a:srgbClr val="00B0F0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2195"/>
          <c:y val="0.92725"/>
          <c:w val="0.51075"/>
          <c:h val="0.06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25"/>
          <c:y val="0.00225"/>
          <c:w val="0.9815"/>
          <c:h val="0.8275"/>
        </c:manualLayout>
      </c:layout>
      <c:lineChart>
        <c:grouping val="standard"/>
        <c:varyColors val="0"/>
        <c:ser>
          <c:idx val="3"/>
          <c:order val="0"/>
          <c:tx>
            <c:strRef>
              <c:f>VIDRIO!$A$7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VIDRIO!$C$6:$N$6</c:f>
              <c:strCache/>
            </c:strRef>
          </c:cat>
          <c:val>
            <c:numRef>
              <c:f>VIDRIO!$C$7:$N$7</c:f>
              <c:numCache/>
            </c:numRef>
          </c:val>
          <c:smooth val="0"/>
        </c:ser>
        <c:ser>
          <c:idx val="0"/>
          <c:order val="1"/>
          <c:tx>
            <c:strRef>
              <c:f>VIDRIO!$A$8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VIDRIO!$C$6:$N$6</c:f>
              <c:strCache/>
            </c:strRef>
          </c:cat>
          <c:val>
            <c:numRef>
              <c:f>VIDRIO!$C$8:$N$8</c:f>
              <c:numCache/>
            </c:numRef>
          </c:val>
          <c:smooth val="0"/>
        </c:ser>
        <c:ser>
          <c:idx val="1"/>
          <c:order val="2"/>
          <c:tx>
            <c:strRef>
              <c:f>VIDRIO!$A$9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VIDRIO!$C$6:$N$6</c:f>
              <c:strCache/>
            </c:strRef>
          </c:cat>
          <c:val>
            <c:numRef>
              <c:f>VIDRIO!$C$9:$N$9</c:f>
              <c:numCache/>
            </c:numRef>
          </c:val>
          <c:smooth val="0"/>
        </c:ser>
        <c:ser>
          <c:idx val="2"/>
          <c:order val="3"/>
          <c:tx>
            <c:strRef>
              <c:f>VIDRIO!$A$10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VIDRIO!$C$6:$N$6</c:f>
              <c:strCache/>
            </c:strRef>
          </c:cat>
          <c:val>
            <c:numRef>
              <c:f>VIDRIO!$C$10:$N$10</c:f>
              <c:numCache/>
            </c:numRef>
          </c:val>
          <c:smooth val="0"/>
        </c:ser>
        <c:marker val="1"/>
        <c:axId val="3938834"/>
        <c:axId val="62277915"/>
      </c:lineChart>
      <c:catAx>
        <c:axId val="39388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2277915"/>
        <c:crossesAt val="0"/>
        <c:auto val="1"/>
        <c:lblOffset val="100"/>
        <c:tickLblSkip val="1"/>
        <c:noMultiLvlLbl val="0"/>
      </c:catAx>
      <c:valAx>
        <c:axId val="622779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938834"/>
        <c:crossesAt val="1"/>
        <c:crossBetween val="between"/>
        <c:dispUnits/>
      </c:valAx>
      <c:spPr>
        <a:gradFill rotWithShape="1">
          <a:gsLst>
            <a:gs pos="0">
              <a:srgbClr val="00B050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235"/>
          <c:y val="0.86825"/>
          <c:w val="0.6145"/>
          <c:h val="0.13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0925"/>
          <c:w val="0.97925"/>
          <c:h val="0.82175"/>
        </c:manualLayout>
      </c:layout>
      <c:lineChart>
        <c:grouping val="standard"/>
        <c:varyColors val="0"/>
        <c:ser>
          <c:idx val="3"/>
          <c:order val="0"/>
          <c:tx>
            <c:strRef>
              <c:f>ENVASES!$A$7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ENVASES!$C$6:$N$6</c:f>
              <c:strCache/>
            </c:strRef>
          </c:cat>
          <c:val>
            <c:numRef>
              <c:f>ENVASES!$C$7:$N$7</c:f>
              <c:numCache/>
            </c:numRef>
          </c:val>
          <c:smooth val="0"/>
        </c:ser>
        <c:ser>
          <c:idx val="1"/>
          <c:order val="1"/>
          <c:tx>
            <c:strRef>
              <c:f>ENVASES!$A$8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ENVASES!$C$6:$N$6</c:f>
              <c:strCache/>
            </c:strRef>
          </c:cat>
          <c:val>
            <c:numRef>
              <c:f>ENVASES!$C$8:$N$8</c:f>
              <c:numCache/>
            </c:numRef>
          </c:val>
          <c:smooth val="0"/>
        </c:ser>
        <c:ser>
          <c:idx val="0"/>
          <c:order val="2"/>
          <c:tx>
            <c:strRef>
              <c:f>ENVASES!$A$9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ENVASES!$C$6:$N$6</c:f>
              <c:strCache/>
            </c:strRef>
          </c:cat>
          <c:val>
            <c:numRef>
              <c:f>ENVASES!$C$9:$N$9</c:f>
              <c:numCache/>
            </c:numRef>
          </c:val>
          <c:smooth val="0"/>
        </c:ser>
        <c:ser>
          <c:idx val="2"/>
          <c:order val="3"/>
          <c:tx>
            <c:strRef>
              <c:f>ENVASES!$A$10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ENVASES!$C$6:$N$6</c:f>
              <c:strCache/>
            </c:strRef>
          </c:cat>
          <c:val>
            <c:numRef>
              <c:f>ENVASES!$C$10:$N$10</c:f>
              <c:numCache/>
            </c:numRef>
          </c:val>
          <c:smooth val="0"/>
        </c:ser>
        <c:marker val="1"/>
        <c:axId val="48945064"/>
        <c:axId val="44504393"/>
      </c:lineChart>
      <c:catAx>
        <c:axId val="48945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4504393"/>
        <c:crossesAt val="0"/>
        <c:auto val="1"/>
        <c:lblOffset val="100"/>
        <c:tickLblSkip val="1"/>
        <c:noMultiLvlLbl val="0"/>
      </c:catAx>
      <c:valAx>
        <c:axId val="4450439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8945064"/>
        <c:crossesAt val="1"/>
        <c:crossBetween val="between"/>
        <c:dispUnits/>
      </c:valAx>
      <c:spPr>
        <a:gradFill rotWithShape="1">
          <a:gsLst>
            <a:gs pos="0">
              <a:srgbClr val="FFFF00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12275"/>
          <c:y val="0.8685"/>
          <c:w val="0.76675"/>
          <c:h val="0.13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11</xdr:row>
      <xdr:rowOff>28575</xdr:rowOff>
    </xdr:from>
    <xdr:to>
      <xdr:col>16</xdr:col>
      <xdr:colOff>0</xdr:colOff>
      <xdr:row>31</xdr:row>
      <xdr:rowOff>114300</xdr:rowOff>
    </xdr:to>
    <xdr:graphicFrame>
      <xdr:nvGraphicFramePr>
        <xdr:cNvPr id="1" name="2 Gráfico"/>
        <xdr:cNvGraphicFramePr/>
      </xdr:nvGraphicFramePr>
      <xdr:xfrm>
        <a:off x="542925" y="2247900"/>
        <a:ext cx="898207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11</xdr:row>
      <xdr:rowOff>57150</xdr:rowOff>
    </xdr:from>
    <xdr:to>
      <xdr:col>16</xdr:col>
      <xdr:colOff>0</xdr:colOff>
      <xdr:row>30</xdr:row>
      <xdr:rowOff>133350</xdr:rowOff>
    </xdr:to>
    <xdr:graphicFrame>
      <xdr:nvGraphicFramePr>
        <xdr:cNvPr id="1" name="3 Gráfico"/>
        <xdr:cNvGraphicFramePr/>
      </xdr:nvGraphicFramePr>
      <xdr:xfrm>
        <a:off x="542925" y="2343150"/>
        <a:ext cx="945832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</xdr:row>
      <xdr:rowOff>0</xdr:rowOff>
    </xdr:from>
    <xdr:to>
      <xdr:col>16</xdr:col>
      <xdr:colOff>0</xdr:colOff>
      <xdr:row>32</xdr:row>
      <xdr:rowOff>19050</xdr:rowOff>
    </xdr:to>
    <xdr:graphicFrame>
      <xdr:nvGraphicFramePr>
        <xdr:cNvPr id="1" name="2 Gráfico"/>
        <xdr:cNvGraphicFramePr/>
      </xdr:nvGraphicFramePr>
      <xdr:xfrm>
        <a:off x="571500" y="2228850"/>
        <a:ext cx="887730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</xdr:row>
      <xdr:rowOff>0</xdr:rowOff>
    </xdr:from>
    <xdr:to>
      <xdr:col>16</xdr:col>
      <xdr:colOff>19050</xdr:colOff>
      <xdr:row>32</xdr:row>
      <xdr:rowOff>95250</xdr:rowOff>
    </xdr:to>
    <xdr:graphicFrame>
      <xdr:nvGraphicFramePr>
        <xdr:cNvPr id="1" name="2 Gráfico"/>
        <xdr:cNvGraphicFramePr/>
      </xdr:nvGraphicFramePr>
      <xdr:xfrm>
        <a:off x="533400" y="2419350"/>
        <a:ext cx="974407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4"/>
  <sheetViews>
    <sheetView tabSelected="1" zoomScalePageLayoutView="0" workbookViewId="0" topLeftCell="A1">
      <selection activeCell="A2" sqref="A2"/>
    </sheetView>
  </sheetViews>
  <sheetFormatPr defaultColWidth="11.421875" defaultRowHeight="15"/>
  <cols>
    <col min="1" max="1" width="8.00390625" style="2" bestFit="1" customWidth="1"/>
    <col min="2" max="2" width="9.421875" style="2" bestFit="1" customWidth="1"/>
    <col min="3" max="3" width="8.28125" style="1" customWidth="1"/>
    <col min="4" max="4" width="8.28125" style="0" customWidth="1"/>
    <col min="5" max="5" width="8.28125" style="3" customWidth="1"/>
    <col min="6" max="7" width="8.28125" style="0" customWidth="1"/>
    <col min="8" max="8" width="8.28125" style="3" customWidth="1"/>
    <col min="9" max="10" width="8.28125" style="0" customWidth="1"/>
    <col min="11" max="11" width="8.28125" style="3" customWidth="1"/>
    <col min="12" max="13" width="8.28125" style="0" customWidth="1"/>
    <col min="14" max="14" width="8.28125" style="3" customWidth="1"/>
    <col min="15" max="15" width="12.140625" style="0" customWidth="1"/>
    <col min="16" max="16" width="13.8515625" style="0" customWidth="1"/>
    <col min="17" max="17" width="14.00390625" style="0" customWidth="1"/>
  </cols>
  <sheetData>
    <row r="2" spans="3:15" ht="18">
      <c r="C2" s="90" t="s">
        <v>19</v>
      </c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</row>
    <row r="3" spans="3:17" ht="14.25">
      <c r="C3" s="9"/>
      <c r="P3" s="7"/>
      <c r="Q3" s="8"/>
    </row>
    <row r="4" ht="15" thickBot="1">
      <c r="C4" s="11"/>
    </row>
    <row r="5" spans="2:17" s="1" customFormat="1" ht="16.5" customHeight="1">
      <c r="B5" s="93" t="s">
        <v>1</v>
      </c>
      <c r="C5" s="92" t="s">
        <v>16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5" t="s">
        <v>17</v>
      </c>
      <c r="P5" s="88" t="s">
        <v>0</v>
      </c>
      <c r="Q5" s="88" t="s">
        <v>18</v>
      </c>
    </row>
    <row r="6" spans="2:17" s="1" customFormat="1" ht="16.5" customHeight="1" thickBot="1">
      <c r="B6" s="94"/>
      <c r="C6" s="26" t="s">
        <v>2</v>
      </c>
      <c r="D6" s="13" t="s">
        <v>3</v>
      </c>
      <c r="E6" s="13" t="s">
        <v>4</v>
      </c>
      <c r="F6" s="13" t="s">
        <v>5</v>
      </c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27" t="s">
        <v>13</v>
      </c>
      <c r="O6" s="96"/>
      <c r="P6" s="89"/>
      <c r="Q6" s="89"/>
    </row>
    <row r="7" spans="1:17" s="1" customFormat="1" ht="16.5" customHeight="1">
      <c r="A7" s="16" t="s">
        <v>20</v>
      </c>
      <c r="B7" s="68">
        <v>4094</v>
      </c>
      <c r="C7" s="14">
        <v>101507.18072289157</v>
      </c>
      <c r="D7" s="56">
        <v>89917.8795180723</v>
      </c>
      <c r="E7" s="56">
        <v>107923.75903614458</v>
      </c>
      <c r="F7" s="56">
        <v>106516.9156626506</v>
      </c>
      <c r="G7" s="56">
        <v>114005.78313253012</v>
      </c>
      <c r="H7" s="56">
        <v>128537.44578313253</v>
      </c>
      <c r="I7" s="56">
        <v>111814.02409638555</v>
      </c>
      <c r="J7" s="56">
        <v>127791.13253012048</v>
      </c>
      <c r="K7" s="56">
        <v>115850.1204819277</v>
      </c>
      <c r="L7" s="56">
        <v>103626.02409638555</v>
      </c>
      <c r="M7" s="56">
        <v>101631.56626506025</v>
      </c>
      <c r="N7" s="56">
        <v>105942.1686746988</v>
      </c>
      <c r="O7" s="40">
        <f>SUM(C7:N7)</f>
        <v>1315064.0000000002</v>
      </c>
      <c r="P7" s="41">
        <f>O7/B7</f>
        <v>321.21739130434787</v>
      </c>
      <c r="Q7" s="42">
        <f>P7/1000</f>
        <v>0.32121739130434784</v>
      </c>
    </row>
    <row r="8" spans="1:17" s="1" customFormat="1" ht="16.5" customHeight="1">
      <c r="A8" s="71" t="s">
        <v>21</v>
      </c>
      <c r="B8" s="69">
        <v>4114</v>
      </c>
      <c r="C8" s="14">
        <v>121018.88264669164</v>
      </c>
      <c r="D8" s="56">
        <v>111906.62089055347</v>
      </c>
      <c r="E8" s="56">
        <v>133349.7544735747</v>
      </c>
      <c r="F8" s="56">
        <v>118463.68289637953</v>
      </c>
      <c r="G8" s="56">
        <v>108876.33374947982</v>
      </c>
      <c r="H8" s="56">
        <v>135755.1518934665</v>
      </c>
      <c r="I8" s="56">
        <v>142898.58302122346</v>
      </c>
      <c r="J8" s="56">
        <v>170432.25135247607</v>
      </c>
      <c r="K8" s="56">
        <v>95629.52767374116</v>
      </c>
      <c r="L8" s="56">
        <v>62587.41364960466</v>
      </c>
      <c r="M8" s="56">
        <v>152605.77403245942</v>
      </c>
      <c r="N8" s="56">
        <v>73112.09737827715</v>
      </c>
      <c r="O8" s="40">
        <f>SUM(C8:N8)</f>
        <v>1426636.0736579276</v>
      </c>
      <c r="P8" s="41">
        <f>O8/B8</f>
        <v>346.77590511860177</v>
      </c>
      <c r="Q8" s="42">
        <f>P8/1000</f>
        <v>0.3467759051186018</v>
      </c>
    </row>
    <row r="9" spans="1:17" s="1" customFormat="1" ht="16.5" customHeight="1">
      <c r="A9" s="71" t="s">
        <v>22</v>
      </c>
      <c r="B9" s="69">
        <v>4157</v>
      </c>
      <c r="C9" s="14">
        <v>95926.85049019608</v>
      </c>
      <c r="D9" s="56">
        <v>82545.65767973856</v>
      </c>
      <c r="E9" s="56">
        <v>111931.64011437909</v>
      </c>
      <c r="F9" s="56">
        <v>106141.04779411765</v>
      </c>
      <c r="G9" s="56">
        <v>120095.3564133987</v>
      </c>
      <c r="H9" s="56">
        <v>121848.66625816993</v>
      </c>
      <c r="I9" s="56">
        <v>130942.10375816993</v>
      </c>
      <c r="J9" s="56">
        <v>161864.88562091504</v>
      </c>
      <c r="K9" s="56">
        <v>121160.9272875817</v>
      </c>
      <c r="L9" s="56">
        <v>147986.99244281047</v>
      </c>
      <c r="M9" s="56">
        <v>139131.29187091504</v>
      </c>
      <c r="N9" s="56">
        <v>119802.43055555556</v>
      </c>
      <c r="O9" s="40">
        <f>SUM(C9:N9)</f>
        <v>1459377.8502859476</v>
      </c>
      <c r="P9" s="41">
        <f>O9/B9</f>
        <v>351.06515522875816</v>
      </c>
      <c r="Q9" s="42">
        <f>P9/1000</f>
        <v>0.35106515522875814</v>
      </c>
    </row>
    <row r="10" spans="1:17" s="5" customFormat="1" ht="15" thickBot="1">
      <c r="A10" s="72" t="s">
        <v>23</v>
      </c>
      <c r="B10" s="70">
        <v>4125</v>
      </c>
      <c r="C10" s="24">
        <v>107556.36604774535</v>
      </c>
      <c r="D10" s="17">
        <v>64151.70373393185</v>
      </c>
      <c r="E10" s="17">
        <v>115484.850030606</v>
      </c>
      <c r="F10" s="17">
        <v>156516.01713935932</v>
      </c>
      <c r="G10" s="17">
        <v>128858.90634564374</v>
      </c>
      <c r="H10" s="17">
        <v>150085.69679657213</v>
      </c>
      <c r="I10" s="17">
        <v>130609.56947561722</v>
      </c>
      <c r="J10" s="17">
        <v>121629.00428483983</v>
      </c>
      <c r="K10" s="17">
        <v>117488.01265047949</v>
      </c>
      <c r="L10" s="17">
        <v>79007.09038971638</v>
      </c>
      <c r="M10" s="17">
        <v>107106.07529075698</v>
      </c>
      <c r="N10" s="24">
        <v>105022.95449908182</v>
      </c>
      <c r="O10" s="37">
        <f>SUM(C10:N10)</f>
        <v>1383516.2466843505</v>
      </c>
      <c r="P10" s="38">
        <f>O10/B10</f>
        <v>335.39787798408497</v>
      </c>
      <c r="Q10" s="39">
        <f>P10/1000</f>
        <v>0.335397877984085</v>
      </c>
    </row>
    <row r="24" ht="15.75" customHeight="1"/>
    <row r="34" spans="2:13" ht="14.25">
      <c r="B34" s="91" t="s">
        <v>14</v>
      </c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</row>
  </sheetData>
  <sheetProtection/>
  <mergeCells count="7">
    <mergeCell ref="Q5:Q6"/>
    <mergeCell ref="C2:O2"/>
    <mergeCell ref="B34:M34"/>
    <mergeCell ref="C5:N5"/>
    <mergeCell ref="B5:B6"/>
    <mergeCell ref="O5:O6"/>
    <mergeCell ref="P5:P6"/>
  </mergeCells>
  <printOptions horizontalCentered="1"/>
  <pageMargins left="0.1968503937007874" right="0.1968503937007874" top="0.5905511811023623" bottom="0.5905511811023623" header="0.3937007874015748" footer="0.31496062992125984"/>
  <pageSetup horizontalDpi="600" verticalDpi="600" orientation="landscape" paperSize="9" r:id="rId3"/>
  <headerFooter>
    <oddHeader>&amp;L&amp;G</oddHead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Q33"/>
  <sheetViews>
    <sheetView zoomScalePageLayoutView="0" workbookViewId="0" topLeftCell="A1">
      <selection activeCell="C3" sqref="C3"/>
    </sheetView>
  </sheetViews>
  <sheetFormatPr defaultColWidth="11.421875" defaultRowHeight="15"/>
  <cols>
    <col min="1" max="1" width="8.00390625" style="0" bestFit="1" customWidth="1"/>
    <col min="2" max="2" width="9.00390625" style="0" bestFit="1" customWidth="1"/>
    <col min="3" max="14" width="8.8515625" style="0" customWidth="1"/>
    <col min="15" max="15" width="13.140625" style="0" customWidth="1"/>
    <col min="16" max="16" width="13.57421875" style="0" customWidth="1"/>
    <col min="17" max="17" width="14.57421875" style="0" customWidth="1"/>
  </cols>
  <sheetData>
    <row r="2" spans="3:16" ht="18">
      <c r="C2" s="90" t="s">
        <v>24</v>
      </c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</row>
    <row r="3" ht="17.25" customHeight="1"/>
    <row r="4" ht="17.25" customHeight="1" thickBot="1"/>
    <row r="5" spans="1:17" ht="16.5" customHeight="1">
      <c r="A5" s="1"/>
      <c r="B5" s="99" t="s">
        <v>1</v>
      </c>
      <c r="C5" s="92" t="s">
        <v>16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101" t="s">
        <v>17</v>
      </c>
      <c r="P5" s="97" t="s">
        <v>0</v>
      </c>
      <c r="Q5" s="97" t="s">
        <v>18</v>
      </c>
    </row>
    <row r="6" spans="1:17" ht="16.5" customHeight="1" thickBot="1">
      <c r="A6" s="1"/>
      <c r="B6" s="100"/>
      <c r="C6" s="23" t="s">
        <v>2</v>
      </c>
      <c r="D6" s="18" t="s">
        <v>3</v>
      </c>
      <c r="E6" s="18" t="s">
        <v>4</v>
      </c>
      <c r="F6" s="18" t="s">
        <v>5</v>
      </c>
      <c r="G6" s="18" t="s">
        <v>6</v>
      </c>
      <c r="H6" s="18" t="s">
        <v>7</v>
      </c>
      <c r="I6" s="18" t="s">
        <v>8</v>
      </c>
      <c r="J6" s="18" t="s">
        <v>9</v>
      </c>
      <c r="K6" s="18" t="s">
        <v>10</v>
      </c>
      <c r="L6" s="18" t="s">
        <v>11</v>
      </c>
      <c r="M6" s="18" t="s">
        <v>12</v>
      </c>
      <c r="N6" s="25" t="s">
        <v>13</v>
      </c>
      <c r="O6" s="102"/>
      <c r="P6" s="98"/>
      <c r="Q6" s="98"/>
    </row>
    <row r="7" spans="1:17" s="12" customFormat="1" ht="16.5" customHeight="1">
      <c r="A7" s="16" t="s">
        <v>20</v>
      </c>
      <c r="B7" s="21">
        <v>4094</v>
      </c>
      <c r="C7" s="20">
        <v>4881.267921380533</v>
      </c>
      <c r="D7" s="15">
        <v>125.92982639069913</v>
      </c>
      <c r="E7" s="15">
        <v>683.009227881758</v>
      </c>
      <c r="F7" s="15">
        <v>640.3211511391481</v>
      </c>
      <c r="G7" s="15">
        <v>134.4674417392211</v>
      </c>
      <c r="H7" s="15">
        <v>749.1757468328033</v>
      </c>
      <c r="I7" s="15">
        <v>6744.778478702883</v>
      </c>
      <c r="J7" s="15">
        <v>843.089515666545</v>
      </c>
      <c r="K7" s="15">
        <v>1056.5298993795943</v>
      </c>
      <c r="L7" s="15">
        <v>862.2991502007194</v>
      </c>
      <c r="M7" s="15">
        <v>1395.900109483343</v>
      </c>
      <c r="N7" s="20">
        <v>572.0202283509723</v>
      </c>
      <c r="O7" s="40">
        <f>SUM(C7:N7)</f>
        <v>18688.788697148222</v>
      </c>
      <c r="P7" s="43">
        <f>O7/B7</f>
        <v>4.564921518599957</v>
      </c>
      <c r="Q7" s="44">
        <f>P7/1000</f>
        <v>0.004564921518599957</v>
      </c>
    </row>
    <row r="8" spans="1:17" s="12" customFormat="1" ht="16.5" customHeight="1">
      <c r="A8" s="71" t="s">
        <v>21</v>
      </c>
      <c r="B8" s="55">
        <v>4114</v>
      </c>
      <c r="C8" s="14">
        <v>901.9914274581115</v>
      </c>
      <c r="D8" s="56">
        <v>1083.6721652162619</v>
      </c>
      <c r="E8" s="56">
        <v>880.6172230159762</v>
      </c>
      <c r="F8" s="56">
        <v>4905.0442914664245</v>
      </c>
      <c r="G8" s="56">
        <v>833.5939732432784</v>
      </c>
      <c r="H8" s="56">
        <v>418.9344070658527</v>
      </c>
      <c r="I8" s="56">
        <v>829.3191323548513</v>
      </c>
      <c r="J8" s="56">
        <v>4993.287439927263</v>
      </c>
      <c r="K8" s="56">
        <v>978.9385634497986</v>
      </c>
      <c r="L8" s="56">
        <v>792.9829848032213</v>
      </c>
      <c r="M8" s="56">
        <v>1087.9470061046889</v>
      </c>
      <c r="N8" s="14">
        <v>1220.4670736459282</v>
      </c>
      <c r="O8" s="40">
        <f>SUM(C8:N8)</f>
        <v>18926.795687751655</v>
      </c>
      <c r="P8" s="43">
        <f>O8/B8</f>
        <v>4.600582325656698</v>
      </c>
      <c r="Q8" s="44">
        <f>P8/1000</f>
        <v>0.004600582325656698</v>
      </c>
    </row>
    <row r="9" spans="1:17" s="12" customFormat="1" ht="16.5" customHeight="1">
      <c r="A9" s="71" t="s">
        <v>22</v>
      </c>
      <c r="B9" s="55">
        <v>4157</v>
      </c>
      <c r="C9" s="14">
        <v>1829.036709190315</v>
      </c>
      <c r="D9" s="56">
        <v>6449.731840666493</v>
      </c>
      <c r="E9" s="56">
        <v>2827.145540183127</v>
      </c>
      <c r="F9" s="56">
        <v>3334.2762426638774</v>
      </c>
      <c r="G9" s="56">
        <v>3606.0820077663575</v>
      </c>
      <c r="H9" s="56">
        <v>2996.2514545647555</v>
      </c>
      <c r="I9" s="56">
        <v>3881.5804533466844</v>
      </c>
      <c r="J9" s="56">
        <v>4269.004571013025</v>
      </c>
      <c r="K9" s="56">
        <v>5786.370342883257</v>
      </c>
      <c r="L9" s="56">
        <v>2372.843841980942</v>
      </c>
      <c r="M9" s="56">
        <v>2607.267694762208</v>
      </c>
      <c r="N9" s="14">
        <v>3429.19883859401</v>
      </c>
      <c r="O9" s="40">
        <f>SUM(C9:N9)</f>
        <v>43388.789537615055</v>
      </c>
      <c r="P9" s="43">
        <f>O9/B9</f>
        <v>10.437524545974274</v>
      </c>
      <c r="Q9" s="44">
        <f>P9/1000</f>
        <v>0.010437524545974273</v>
      </c>
    </row>
    <row r="10" spans="1:17" s="6" customFormat="1" ht="15" thickBot="1">
      <c r="A10" s="72" t="s">
        <v>23</v>
      </c>
      <c r="B10" s="22">
        <v>4125</v>
      </c>
      <c r="C10" s="24">
        <v>1936.3671925935585</v>
      </c>
      <c r="D10" s="17">
        <v>4722.584430825401</v>
      </c>
      <c r="E10" s="17">
        <v>4335.3109923066895</v>
      </c>
      <c r="F10" s="17">
        <v>0</v>
      </c>
      <c r="G10" s="17">
        <v>11250.160385969488</v>
      </c>
      <c r="H10" s="17">
        <v>3980.3103403312034</v>
      </c>
      <c r="I10" s="17">
        <v>3356.3698004955013</v>
      </c>
      <c r="J10" s="17">
        <v>5421.828139261964</v>
      </c>
      <c r="K10" s="17">
        <v>1151.0627200417264</v>
      </c>
      <c r="L10" s="17">
        <v>2850.7628113182946</v>
      </c>
      <c r="M10" s="17">
        <v>1323.184248272265</v>
      </c>
      <c r="N10" s="24">
        <v>3044.3995305776502</v>
      </c>
      <c r="O10" s="37">
        <f>SUM(C10:N10)</f>
        <v>43372.340591993736</v>
      </c>
      <c r="P10" s="45">
        <f>O10/B10</f>
        <v>10.514506810180299</v>
      </c>
      <c r="Q10" s="46">
        <f>P10/1000</f>
        <v>0.0105145068101803</v>
      </c>
    </row>
    <row r="33" spans="2:14" ht="14.25">
      <c r="B33" s="91" t="s">
        <v>15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</sheetData>
  <sheetProtection/>
  <mergeCells count="7">
    <mergeCell ref="Q5:Q6"/>
    <mergeCell ref="B33:N33"/>
    <mergeCell ref="C2:P2"/>
    <mergeCell ref="P5:P6"/>
    <mergeCell ref="B5:B6"/>
    <mergeCell ref="C5:N5"/>
    <mergeCell ref="O5:O6"/>
  </mergeCells>
  <printOptions horizontalCentered="1"/>
  <pageMargins left="0.3937007874015748" right="0.3937007874015748" top="0.7874015748031497" bottom="0.5905511811023623" header="0.3937007874015748" footer="0.31496062992125984"/>
  <pageSetup horizontalDpi="600" verticalDpi="600" orientation="landscape" paperSize="9" r:id="rId3"/>
  <headerFooter>
    <oddHeader>&amp;L&amp;G</oddHeader>
  </headerFooter>
  <ignoredErrors>
    <ignoredError sqref="O10" formulaRange="1"/>
  </ignoredError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Q35"/>
  <sheetViews>
    <sheetView zoomScalePageLayoutView="0" workbookViewId="0" topLeftCell="A1">
      <selection activeCell="C3" sqref="C3"/>
    </sheetView>
  </sheetViews>
  <sheetFormatPr defaultColWidth="11.421875" defaultRowHeight="15"/>
  <cols>
    <col min="1" max="1" width="8.57421875" style="0" customWidth="1"/>
    <col min="2" max="2" width="9.00390625" style="0" bestFit="1" customWidth="1"/>
    <col min="3" max="14" width="8.28125" style="0" customWidth="1"/>
    <col min="15" max="15" width="12.28125" style="0" customWidth="1"/>
    <col min="16" max="16" width="12.421875" style="0" customWidth="1"/>
    <col min="17" max="17" width="13.57421875" style="0" customWidth="1"/>
  </cols>
  <sheetData>
    <row r="2" spans="3:14" ht="18">
      <c r="C2" s="90" t="s">
        <v>25</v>
      </c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4" ht="15" thickBot="1"/>
    <row r="5" spans="1:17" ht="16.5" customHeight="1">
      <c r="A5" s="1"/>
      <c r="B5" s="105" t="s">
        <v>1</v>
      </c>
      <c r="C5" s="92" t="s">
        <v>16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107" t="s">
        <v>17</v>
      </c>
      <c r="P5" s="103" t="s">
        <v>0</v>
      </c>
      <c r="Q5" s="103" t="s">
        <v>18</v>
      </c>
    </row>
    <row r="6" spans="1:17" ht="16.5" customHeight="1" thickBot="1">
      <c r="A6" s="1"/>
      <c r="B6" s="106"/>
      <c r="C6" s="78" t="s">
        <v>2</v>
      </c>
      <c r="D6" s="79" t="s">
        <v>3</v>
      </c>
      <c r="E6" s="79" t="s">
        <v>4</v>
      </c>
      <c r="F6" s="79" t="s">
        <v>5</v>
      </c>
      <c r="G6" s="79" t="s">
        <v>6</v>
      </c>
      <c r="H6" s="79" t="s">
        <v>7</v>
      </c>
      <c r="I6" s="79" t="s">
        <v>8</v>
      </c>
      <c r="J6" s="79" t="s">
        <v>9</v>
      </c>
      <c r="K6" s="79" t="s">
        <v>10</v>
      </c>
      <c r="L6" s="79" t="s">
        <v>11</v>
      </c>
      <c r="M6" s="79" t="s">
        <v>12</v>
      </c>
      <c r="N6" s="80" t="s">
        <v>13</v>
      </c>
      <c r="O6" s="108"/>
      <c r="P6" s="104"/>
      <c r="Q6" s="104"/>
    </row>
    <row r="7" spans="1:17" s="12" customFormat="1" ht="16.5" customHeight="1">
      <c r="A7" s="16" t="s">
        <v>20</v>
      </c>
      <c r="B7" s="73">
        <v>4094</v>
      </c>
      <c r="C7" s="82">
        <v>5351.212598425197</v>
      </c>
      <c r="D7" s="15">
        <v>12060</v>
      </c>
      <c r="E7" s="15">
        <v>5780</v>
      </c>
      <c r="F7" s="15">
        <v>13199.111811023622</v>
      </c>
      <c r="G7" s="15">
        <v>11646.110870339735</v>
      </c>
      <c r="H7" s="15">
        <v>3000</v>
      </c>
      <c r="I7" s="15">
        <v>18626.7968503937</v>
      </c>
      <c r="J7" s="15">
        <v>13795.22974394949</v>
      </c>
      <c r="K7" s="15">
        <v>12182.286614173228</v>
      </c>
      <c r="L7" s="15">
        <v>12313.188354963171</v>
      </c>
      <c r="M7" s="15">
        <v>8429.681889763779</v>
      </c>
      <c r="N7" s="83">
        <v>5441.474015748032</v>
      </c>
      <c r="O7" s="76">
        <f>SUM(C7:N7)</f>
        <v>121825.09274877993</v>
      </c>
      <c r="P7" s="47">
        <f>O7/B7</f>
        <v>29.756984061744</v>
      </c>
      <c r="Q7" s="48">
        <f>P7/1000</f>
        <v>0.029756984061744</v>
      </c>
    </row>
    <row r="8" spans="1:17" s="12" customFormat="1" ht="16.5" customHeight="1">
      <c r="A8" s="71" t="s">
        <v>21</v>
      </c>
      <c r="B8" s="74">
        <v>4114</v>
      </c>
      <c r="C8" s="84">
        <v>8343.747078854678</v>
      </c>
      <c r="D8" s="81">
        <v>12208.657739022112</v>
      </c>
      <c r="E8" s="81">
        <v>0</v>
      </c>
      <c r="F8" s="81">
        <v>13333.63438181252</v>
      </c>
      <c r="G8" s="81">
        <v>7680</v>
      </c>
      <c r="H8" s="81">
        <v>14331.765805045157</v>
      </c>
      <c r="I8" s="81">
        <v>0</v>
      </c>
      <c r="J8" s="81">
        <v>19083.021632937893</v>
      </c>
      <c r="K8" s="81">
        <v>8360</v>
      </c>
      <c r="L8" s="81">
        <v>13866.05340417611</v>
      </c>
      <c r="M8" s="81">
        <v>5942.763433356595</v>
      </c>
      <c r="N8" s="85">
        <v>10757.75147928994</v>
      </c>
      <c r="O8" s="76">
        <f>SUM(C8:N8)</f>
        <v>113907.39495449502</v>
      </c>
      <c r="P8" s="47">
        <f>O8/B8</f>
        <v>27.68774792282329</v>
      </c>
      <c r="Q8" s="48">
        <f>P8/1000</f>
        <v>0.027687747922823292</v>
      </c>
    </row>
    <row r="9" spans="1:17" s="12" customFormat="1" ht="16.5" customHeight="1">
      <c r="A9" s="71" t="s">
        <v>22</v>
      </c>
      <c r="B9" s="74">
        <v>4157</v>
      </c>
      <c r="C9" s="84">
        <v>6944.7723165245525</v>
      </c>
      <c r="D9" s="81">
        <v>13005.31963820328</v>
      </c>
      <c r="E9" s="81">
        <v>16654.96680446378</v>
      </c>
      <c r="F9" s="81">
        <v>4314.679310344828</v>
      </c>
      <c r="G9" s="81">
        <v>9060.483077915282</v>
      </c>
      <c r="H9" s="81">
        <v>9790.45172413793</v>
      </c>
      <c r="I9" s="81">
        <v>5848.4689655172415</v>
      </c>
      <c r="J9" s="81">
        <v>6510.855172413793</v>
      </c>
      <c r="K9" s="81">
        <v>12859.69483789456</v>
      </c>
      <c r="L9" s="81">
        <v>11055.127562418393</v>
      </c>
      <c r="M9" s="81">
        <v>8380.266492041424</v>
      </c>
      <c r="N9" s="85">
        <v>10148.813793103449</v>
      </c>
      <c r="O9" s="76">
        <f>SUM(C9:N9)</f>
        <v>114573.89969497852</v>
      </c>
      <c r="P9" s="47">
        <f>O9/B9</f>
        <v>27.561679022126178</v>
      </c>
      <c r="Q9" s="48">
        <f>P9/1000</f>
        <v>0.027561679022126178</v>
      </c>
    </row>
    <row r="10" spans="1:17" s="4" customFormat="1" ht="15" thickBot="1">
      <c r="A10" s="72" t="s">
        <v>23</v>
      </c>
      <c r="B10" s="75">
        <v>4125</v>
      </c>
      <c r="C10" s="86">
        <v>0</v>
      </c>
      <c r="D10" s="17">
        <v>0</v>
      </c>
      <c r="E10" s="17">
        <v>16072.051873043227</v>
      </c>
      <c r="F10" s="17">
        <v>7380</v>
      </c>
      <c r="G10" s="17">
        <v>4769.197584124245</v>
      </c>
      <c r="H10" s="17">
        <v>9641.815987453769</v>
      </c>
      <c r="I10" s="17">
        <v>5794.219154443485</v>
      </c>
      <c r="J10" s="17">
        <v>6619.93097497843</v>
      </c>
      <c r="K10" s="17">
        <v>11462.81486049021</v>
      </c>
      <c r="L10" s="17">
        <v>13186.992446431324</v>
      </c>
      <c r="M10" s="17">
        <v>6675.908796420744</v>
      </c>
      <c r="N10" s="87">
        <v>12043.927855711423</v>
      </c>
      <c r="O10" s="77">
        <f>SUM(C10:N10)</f>
        <v>93646.85953309687</v>
      </c>
      <c r="P10" s="49">
        <f>O10/B10</f>
        <v>22.702268977720454</v>
      </c>
      <c r="Q10" s="50">
        <f>P10/1000</f>
        <v>0.022702268977720454</v>
      </c>
    </row>
    <row r="35" spans="2:13" ht="14.25">
      <c r="B35" s="91" t="s">
        <v>15</v>
      </c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19"/>
    </row>
  </sheetData>
  <sheetProtection/>
  <mergeCells count="7">
    <mergeCell ref="Q5:Q6"/>
    <mergeCell ref="B35:L35"/>
    <mergeCell ref="P5:P6"/>
    <mergeCell ref="C2:N2"/>
    <mergeCell ref="C5:N5"/>
    <mergeCell ref="B5:B6"/>
    <mergeCell ref="O5:O6"/>
  </mergeCells>
  <printOptions horizontalCentered="1"/>
  <pageMargins left="0.3937007874015748" right="0.3937007874015748" top="0.7874015748031497" bottom="0.5905511811023623" header="0.3937007874015748" footer="0.31496062992125984"/>
  <pageSetup horizontalDpi="600" verticalDpi="600" orientation="landscape" paperSize="9" r:id="rId3"/>
  <headerFooter>
    <oddHeader>&amp;L&amp;G</oddHead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Q35"/>
  <sheetViews>
    <sheetView zoomScalePageLayoutView="0" workbookViewId="0" topLeftCell="A1">
      <selection activeCell="C3" sqref="C3"/>
    </sheetView>
  </sheetViews>
  <sheetFormatPr defaultColWidth="11.421875" defaultRowHeight="15"/>
  <cols>
    <col min="1" max="1" width="8.00390625" style="0" bestFit="1" customWidth="1"/>
    <col min="2" max="2" width="9.00390625" style="0" bestFit="1" customWidth="1"/>
    <col min="3" max="14" width="9.421875" style="0" customWidth="1"/>
    <col min="15" max="15" width="12.00390625" style="0" customWidth="1"/>
    <col min="16" max="16" width="11.7109375" style="0" customWidth="1"/>
    <col min="17" max="17" width="11.57421875" style="0" customWidth="1"/>
  </cols>
  <sheetData>
    <row r="2" spans="3:14" ht="18">
      <c r="C2" s="90" t="s">
        <v>26</v>
      </c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4" ht="15" thickBot="1"/>
    <row r="5" spans="2:17" ht="16.5" customHeight="1">
      <c r="B5" s="115" t="s">
        <v>1</v>
      </c>
      <c r="C5" s="117" t="s">
        <v>16</v>
      </c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1" t="s">
        <v>17</v>
      </c>
      <c r="P5" s="113" t="s">
        <v>0</v>
      </c>
      <c r="Q5" s="109" t="s">
        <v>18</v>
      </c>
    </row>
    <row r="6" spans="2:17" ht="16.5" customHeight="1" thickBot="1">
      <c r="B6" s="116"/>
      <c r="C6" s="30" t="s">
        <v>2</v>
      </c>
      <c r="D6" s="31" t="s">
        <v>3</v>
      </c>
      <c r="E6" s="32" t="s">
        <v>4</v>
      </c>
      <c r="F6" s="32" t="s">
        <v>5</v>
      </c>
      <c r="G6" s="32" t="s">
        <v>6</v>
      </c>
      <c r="H6" s="32" t="s">
        <v>7</v>
      </c>
      <c r="I6" s="32" t="s">
        <v>8</v>
      </c>
      <c r="J6" s="32" t="s">
        <v>9</v>
      </c>
      <c r="K6" s="32" t="s">
        <v>10</v>
      </c>
      <c r="L6" s="32" t="s">
        <v>11</v>
      </c>
      <c r="M6" s="32" t="s">
        <v>12</v>
      </c>
      <c r="N6" s="31" t="s">
        <v>13</v>
      </c>
      <c r="O6" s="112"/>
      <c r="P6" s="114"/>
      <c r="Q6" s="110"/>
    </row>
    <row r="7" spans="1:17" ht="16.5" customHeight="1">
      <c r="A7" s="16" t="s">
        <v>20</v>
      </c>
      <c r="B7" s="58">
        <v>4094</v>
      </c>
      <c r="C7" s="59">
        <v>6662.857142857144</v>
      </c>
      <c r="D7" s="59">
        <v>5891.428571428572</v>
      </c>
      <c r="E7" s="59">
        <v>6319.999999999999</v>
      </c>
      <c r="F7" s="59">
        <v>7811.4285714285725</v>
      </c>
      <c r="G7" s="59">
        <v>6362.857142857142</v>
      </c>
      <c r="H7" s="59">
        <v>6880</v>
      </c>
      <c r="I7" s="59">
        <v>7012.682926829268</v>
      </c>
      <c r="J7" s="59">
        <v>7811.707317073171</v>
      </c>
      <c r="K7" s="59">
        <v>7360.9756097560985</v>
      </c>
      <c r="L7" s="59">
        <v>8054.634146341464</v>
      </c>
      <c r="M7" s="59">
        <v>6775.60975609756</v>
      </c>
      <c r="N7" s="60">
        <v>4726.438356164384</v>
      </c>
      <c r="O7" s="33">
        <f>SUM(C7:N7)</f>
        <v>81670.61954083337</v>
      </c>
      <c r="P7" s="35">
        <f>O7/B7</f>
        <v>19.948856751546987</v>
      </c>
      <c r="Q7" s="54">
        <f>P7/1000</f>
        <v>0.01994885675154699</v>
      </c>
    </row>
    <row r="8" spans="1:17" ht="16.5" customHeight="1">
      <c r="A8" s="71" t="s">
        <v>21</v>
      </c>
      <c r="B8" s="28">
        <v>4114</v>
      </c>
      <c r="C8" s="51">
        <v>5648.5714285714275</v>
      </c>
      <c r="D8" s="51">
        <v>5452.857142857143</v>
      </c>
      <c r="E8" s="51">
        <v>6068.571428571429</v>
      </c>
      <c r="F8" s="51">
        <v>5185.714285714285</v>
      </c>
      <c r="G8" s="51">
        <v>6657.142857142858</v>
      </c>
      <c r="H8" s="51">
        <v>5685.714285714287</v>
      </c>
      <c r="I8" s="51">
        <v>5922.857142857142</v>
      </c>
      <c r="J8" s="51">
        <v>6054.285714285714</v>
      </c>
      <c r="K8" s="51">
        <v>6168.5714285714275</v>
      </c>
      <c r="L8" s="51">
        <v>6693.658536585366</v>
      </c>
      <c r="M8" s="51">
        <v>6459.512195121952</v>
      </c>
      <c r="N8" s="61">
        <v>6520</v>
      </c>
      <c r="O8" s="33">
        <f>SUM(C8:N8)</f>
        <v>72517.45644599304</v>
      </c>
      <c r="P8" s="35">
        <f>O8/B8</f>
        <v>17.62699476081503</v>
      </c>
      <c r="Q8" s="54">
        <f>P8/1000</f>
        <v>0.01762699476081503</v>
      </c>
    </row>
    <row r="9" spans="1:17" ht="16.5" customHeight="1">
      <c r="A9" s="71" t="s">
        <v>22</v>
      </c>
      <c r="B9" s="28">
        <v>4157</v>
      </c>
      <c r="C9" s="51">
        <v>5625.714285714284</v>
      </c>
      <c r="D9" s="52">
        <v>5905.714285714286</v>
      </c>
      <c r="E9" s="53">
        <v>5954.285714285715</v>
      </c>
      <c r="F9" s="53">
        <v>5825.714285714286</v>
      </c>
      <c r="G9" s="53">
        <v>6545.714285714285</v>
      </c>
      <c r="H9" s="53">
        <v>5520.000000000001</v>
      </c>
      <c r="I9" s="53">
        <v>5722.857142857143</v>
      </c>
      <c r="J9" s="53">
        <v>5977.142857142857</v>
      </c>
      <c r="K9" s="53">
        <v>6437.142857142857</v>
      </c>
      <c r="L9" s="53">
        <v>6225.714285714286</v>
      </c>
      <c r="M9" s="53">
        <v>5700</v>
      </c>
      <c r="N9" s="62">
        <v>5588.571428571428</v>
      </c>
      <c r="O9" s="33">
        <f>SUM(C9:N9)</f>
        <v>71028.57142857143</v>
      </c>
      <c r="P9" s="35">
        <f>O9/B9</f>
        <v>17.086497817794427</v>
      </c>
      <c r="Q9" s="54">
        <f>P9/1000</f>
        <v>0.01708649781779443</v>
      </c>
    </row>
    <row r="10" spans="1:17" s="4" customFormat="1" ht="15" thickBot="1">
      <c r="A10" s="72" t="s">
        <v>23</v>
      </c>
      <c r="B10" s="29">
        <v>4125</v>
      </c>
      <c r="C10" s="63">
        <v>5167.826086956521</v>
      </c>
      <c r="D10" s="64">
        <v>4879.999999999999</v>
      </c>
      <c r="E10" s="64">
        <v>5820.689655172415</v>
      </c>
      <c r="F10" s="64">
        <v>5467.586206896552</v>
      </c>
      <c r="G10" s="64">
        <v>5996.410256410256</v>
      </c>
      <c r="H10" s="64">
        <v>6072.564102564103</v>
      </c>
      <c r="I10" s="64">
        <v>6490</v>
      </c>
      <c r="J10" s="64">
        <v>5959.74358974359</v>
      </c>
      <c r="K10" s="64">
        <v>6201.021276595744</v>
      </c>
      <c r="L10" s="65">
        <v>6549.3220338983065</v>
      </c>
      <c r="M10" s="66">
        <v>5186.440677966101</v>
      </c>
      <c r="N10" s="67">
        <v>4464.871794871794</v>
      </c>
      <c r="O10" s="34">
        <f>SUM(C10:N10)</f>
        <v>68256.47568107538</v>
      </c>
      <c r="P10" s="57">
        <f>O10/B10</f>
        <v>16.547024407533424</v>
      </c>
      <c r="Q10" s="36">
        <f>P10/1000</f>
        <v>0.016547024407533424</v>
      </c>
    </row>
    <row r="13" ht="14.25">
      <c r="H13" s="10"/>
    </row>
    <row r="35" spans="2:10" ht="14.25">
      <c r="B35" s="91" t="s">
        <v>15</v>
      </c>
      <c r="C35" s="91"/>
      <c r="D35" s="91"/>
      <c r="E35" s="91"/>
      <c r="F35" s="91"/>
      <c r="G35" s="91"/>
      <c r="H35" s="91"/>
      <c r="I35" s="91"/>
      <c r="J35" s="91"/>
    </row>
  </sheetData>
  <sheetProtection/>
  <mergeCells count="7">
    <mergeCell ref="Q5:Q6"/>
    <mergeCell ref="B35:J35"/>
    <mergeCell ref="O5:O6"/>
    <mergeCell ref="P5:P6"/>
    <mergeCell ref="C2:N2"/>
    <mergeCell ref="B5:B6"/>
    <mergeCell ref="C5:N5"/>
  </mergeCells>
  <printOptions horizontalCentered="1"/>
  <pageMargins left="0.3937007874015748" right="0.3937007874015748" top="0.7874015748031497" bottom="0.5905511811023623" header="0" footer="0"/>
  <pageSetup horizontalDpi="600" verticalDpi="600" orientation="landscape" paperSize="9" r:id="rId3"/>
  <headerFooter alignWithMargins="0">
    <oddHeader>&amp;L&amp;G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