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D7" i="2"/>
  <c r="E7"/>
  <c r="O7" s="1"/>
  <c r="P7" s="1"/>
  <c r="Q7" s="1"/>
  <c r="F7"/>
  <c r="G7"/>
  <c r="H7"/>
  <c r="I7"/>
  <c r="J7"/>
  <c r="K7"/>
  <c r="L7"/>
  <c r="M7"/>
  <c r="N7"/>
  <c r="C7"/>
  <c r="N7" i="1"/>
  <c r="M7"/>
  <c r="D7"/>
  <c r="E7"/>
  <c r="F7"/>
  <c r="G7"/>
  <c r="H7"/>
  <c r="I7"/>
  <c r="J7"/>
  <c r="K7"/>
  <c r="L7"/>
  <c r="C7"/>
  <c r="D7" i="3"/>
  <c r="E7"/>
  <c r="F7"/>
  <c r="G7"/>
  <c r="H7"/>
  <c r="I7"/>
  <c r="J7"/>
  <c r="K7"/>
  <c r="L7"/>
  <c r="M7"/>
  <c r="C7"/>
  <c r="D9"/>
  <c r="E9"/>
  <c r="F9"/>
  <c r="G9"/>
  <c r="H9"/>
  <c r="I9"/>
  <c r="J9"/>
  <c r="K9"/>
  <c r="L9"/>
  <c r="M9"/>
  <c r="N9"/>
  <c r="N8"/>
  <c r="D8"/>
  <c r="E8"/>
  <c r="F8"/>
  <c r="G8"/>
  <c r="H8"/>
  <c r="I8"/>
  <c r="J8"/>
  <c r="K8"/>
  <c r="L8"/>
  <c r="M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l="1"/>
  <c r="P7" s="1"/>
  <c r="Q7" s="1"/>
  <c r="O7" i="3"/>
  <c r="P7" s="1"/>
  <c r="Q7" s="1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O9" i="2" l="1"/>
  <c r="P9" s="1"/>
  <c r="Q9" s="1"/>
  <c r="O9" i="3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<sst xmlns="http://schemas.openxmlformats.org/spreadsheetml/2006/main" count="76" uniqueCount="23">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</sst>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46500</c:v>
                </c:pt>
                <c:pt idx="1">
                  <c:v>45720</c:v>
                </c:pt>
                <c:pt idx="2">
                  <c:v>48460</c:v>
                </c:pt>
                <c:pt idx="3">
                  <c:v>48220</c:v>
                </c:pt>
                <c:pt idx="4">
                  <c:v>44440</c:v>
                </c:pt>
                <c:pt idx="5">
                  <c:v>46620</c:v>
                </c:pt>
                <c:pt idx="6">
                  <c:v>60820</c:v>
                </c:pt>
                <c:pt idx="7">
                  <c:v>69380</c:v>
                </c:pt>
                <c:pt idx="8">
                  <c:v>51840</c:v>
                </c:pt>
                <c:pt idx="9">
                  <c:v>56460</c:v>
                </c:pt>
                <c:pt idx="10">
                  <c:v>48540</c:v>
                </c:pt>
                <c:pt idx="11">
                  <c:v>54360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44960</c:v>
                </c:pt>
                <c:pt idx="1">
                  <c:v>37500</c:v>
                </c:pt>
                <c:pt idx="2">
                  <c:v>40280</c:v>
                </c:pt>
                <c:pt idx="3">
                  <c:v>44340</c:v>
                </c:pt>
                <c:pt idx="4">
                  <c:v>43500</c:v>
                </c:pt>
                <c:pt idx="5">
                  <c:v>54640</c:v>
                </c:pt>
                <c:pt idx="6">
                  <c:v>52480</c:v>
                </c:pt>
                <c:pt idx="7">
                  <c:v>55300</c:v>
                </c:pt>
                <c:pt idx="8">
                  <c:v>39220</c:v>
                </c:pt>
                <c:pt idx="9">
                  <c:v>40460</c:v>
                </c:pt>
                <c:pt idx="10">
                  <c:v>39000</c:v>
                </c:pt>
                <c:pt idx="11">
                  <c:v>45620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600</c:v>
                </c:pt>
                <c:pt idx="1">
                  <c:v>6300</c:v>
                </c:pt>
                <c:pt idx="2">
                  <c:v>59700</c:v>
                </c:pt>
                <c:pt idx="3">
                  <c:v>49880.894824707844</c:v>
                </c:pt>
                <c:pt idx="4">
                  <c:v>52606.797996661102</c:v>
                </c:pt>
                <c:pt idx="5">
                  <c:v>53275.218697829718</c:v>
                </c:pt>
                <c:pt idx="6">
                  <c:v>57766.170283806343</c:v>
                </c:pt>
                <c:pt idx="7">
                  <c:v>59259.672787979966</c:v>
                </c:pt>
                <c:pt idx="8">
                  <c:v>50622.424040066777</c:v>
                </c:pt>
                <c:pt idx="9">
                  <c:v>55969.789649415696</c:v>
                </c:pt>
                <c:pt idx="10">
                  <c:v>48648.494156928216</c:v>
                </c:pt>
                <c:pt idx="11">
                  <c:v>43572.67445742905</c:v>
                </c:pt>
              </c:numCache>
            </c:numRef>
          </c:val>
        </c:ser>
        <c:marker val="1"/>
        <c:axId val="81602048"/>
        <c:axId val="81603584"/>
      </c:lineChart>
      <c:catAx>
        <c:axId val="816020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3584"/>
        <c:crossesAt val="0"/>
        <c:auto val="1"/>
        <c:lblAlgn val="ctr"/>
        <c:lblOffset val="100"/>
      </c:catAx>
      <c:valAx>
        <c:axId val="81603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204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83"/>
          <c:w val="0.49196693183590706"/>
          <c:h val="0.11075987390302421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9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3522</c:v>
                </c:pt>
                <c:pt idx="1">
                  <c:v>2509</c:v>
                </c:pt>
                <c:pt idx="2">
                  <c:v>3424</c:v>
                </c:pt>
                <c:pt idx="3">
                  <c:v>3261</c:v>
                </c:pt>
                <c:pt idx="4">
                  <c:v>3514</c:v>
                </c:pt>
                <c:pt idx="5">
                  <c:v>2395</c:v>
                </c:pt>
                <c:pt idx="6">
                  <c:v>3086</c:v>
                </c:pt>
                <c:pt idx="7">
                  <c:v>3357</c:v>
                </c:pt>
                <c:pt idx="8">
                  <c:v>1988</c:v>
                </c:pt>
                <c:pt idx="9">
                  <c:v>3255</c:v>
                </c:pt>
                <c:pt idx="10">
                  <c:v>2564</c:v>
                </c:pt>
                <c:pt idx="11">
                  <c:v>3895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2049</c:v>
                </c:pt>
                <c:pt idx="1">
                  <c:v>2737</c:v>
                </c:pt>
                <c:pt idx="2">
                  <c:v>3853</c:v>
                </c:pt>
                <c:pt idx="3">
                  <c:v>3062</c:v>
                </c:pt>
                <c:pt idx="4">
                  <c:v>3030</c:v>
                </c:pt>
                <c:pt idx="5">
                  <c:v>3649</c:v>
                </c:pt>
                <c:pt idx="6">
                  <c:v>3190</c:v>
                </c:pt>
                <c:pt idx="7">
                  <c:v>2417</c:v>
                </c:pt>
                <c:pt idx="8">
                  <c:v>3119</c:v>
                </c:pt>
                <c:pt idx="9">
                  <c:v>2935</c:v>
                </c:pt>
                <c:pt idx="10">
                  <c:v>3513</c:v>
                </c:pt>
                <c:pt idx="11">
                  <c:v>4395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2524</c:v>
                </c:pt>
                <c:pt idx="1">
                  <c:v>1947</c:v>
                </c:pt>
                <c:pt idx="2">
                  <c:v>1520</c:v>
                </c:pt>
                <c:pt idx="3">
                  <c:v>2525</c:v>
                </c:pt>
                <c:pt idx="4">
                  <c:v>2133</c:v>
                </c:pt>
                <c:pt idx="5">
                  <c:v>2026</c:v>
                </c:pt>
                <c:pt idx="6">
                  <c:v>2325</c:v>
                </c:pt>
                <c:pt idx="7">
                  <c:v>2123</c:v>
                </c:pt>
                <c:pt idx="8">
                  <c:v>2675</c:v>
                </c:pt>
                <c:pt idx="9">
                  <c:v>1982</c:v>
                </c:pt>
                <c:pt idx="10">
                  <c:v>2257</c:v>
                </c:pt>
                <c:pt idx="11">
                  <c:v>2741</c:v>
                </c:pt>
              </c:numCache>
            </c:numRef>
          </c:val>
        </c:ser>
        <c:marker val="1"/>
        <c:axId val="81732736"/>
        <c:axId val="81740160"/>
      </c:lineChart>
      <c:catAx>
        <c:axId val="8173273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40160"/>
        <c:crossesAt val="0"/>
        <c:auto val="1"/>
        <c:lblAlgn val="ctr"/>
        <c:lblOffset val="100"/>
      </c:catAx>
      <c:valAx>
        <c:axId val="81740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3273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94"/>
          <c:w val="0.5283082077051926"/>
          <c:h val="0.12522118328958878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2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1263.876370887338</c:v>
                </c:pt>
                <c:pt idx="1">
                  <c:v>1711.7721056312137</c:v>
                </c:pt>
                <c:pt idx="2">
                  <c:v>1675.5421750486526</c:v>
                </c:pt>
                <c:pt idx="3">
                  <c:v>729.62911266201399</c:v>
                </c:pt>
                <c:pt idx="4">
                  <c:v>1352.4087736789631</c:v>
                </c:pt>
                <c:pt idx="5">
                  <c:v>2488.0658025922235</c:v>
                </c:pt>
                <c:pt idx="6">
                  <c:v>1420.3659858366204</c:v>
                </c:pt>
                <c:pt idx="7">
                  <c:v>1129.5513459621136</c:v>
                </c:pt>
                <c:pt idx="8">
                  <c:v>1196.7138584247259</c:v>
                </c:pt>
                <c:pt idx="9">
                  <c:v>1962.7056762507036</c:v>
                </c:pt>
                <c:pt idx="10">
                  <c:v>1375.6858783496384</c:v>
                </c:pt>
                <c:pt idx="11">
                  <c:v>1918.7511217941242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877.68362784756232</c:v>
                </c:pt>
                <c:pt idx="1">
                  <c:v>614.70725995316161</c:v>
                </c:pt>
                <c:pt idx="2">
                  <c:v>1780.0452054668376</c:v>
                </c:pt>
                <c:pt idx="3">
                  <c:v>1277.1775961730118</c:v>
                </c:pt>
                <c:pt idx="4">
                  <c:v>691.95656802214182</c:v>
                </c:pt>
                <c:pt idx="5">
                  <c:v>1285.2969980838834</c:v>
                </c:pt>
                <c:pt idx="6">
                  <c:v>1261.7899142914093</c:v>
                </c:pt>
                <c:pt idx="7">
                  <c:v>2557.4327287223441</c:v>
                </c:pt>
                <c:pt idx="8">
                  <c:v>1815.3657831628796</c:v>
                </c:pt>
                <c:pt idx="9">
                  <c:v>616.35086225250166</c:v>
                </c:pt>
                <c:pt idx="10">
                  <c:v>1261.7899142914093</c:v>
                </c:pt>
                <c:pt idx="11">
                  <c:v>1058.6725134542555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1998.7614633665319</c:v>
                </c:pt>
                <c:pt idx="1">
                  <c:v>1295.4935410709004</c:v>
                </c:pt>
                <c:pt idx="2">
                  <c:v>1317.0851000887487</c:v>
                </c:pt>
                <c:pt idx="3">
                  <c:v>2143.0627081575822</c:v>
                </c:pt>
                <c:pt idx="4">
                  <c:v>712.52144758899522</c:v>
                </c:pt>
                <c:pt idx="5">
                  <c:v>1665.6345528054433</c:v>
                </c:pt>
                <c:pt idx="6">
                  <c:v>1477.4795385070506</c:v>
                </c:pt>
                <c:pt idx="7">
                  <c:v>2140.6488511981065</c:v>
                </c:pt>
                <c:pt idx="8">
                  <c:v>2071.3143952553028</c:v>
                </c:pt>
                <c:pt idx="9">
                  <c:v>1221.4653387239916</c:v>
                </c:pt>
                <c:pt idx="10">
                  <c:v>1317.2958995197635</c:v>
                </c:pt>
                <c:pt idx="11">
                  <c:v>1587.1317052390987</c:v>
                </c:pt>
              </c:numCache>
            </c:numRef>
          </c:val>
        </c:ser>
        <c:marker val="1"/>
        <c:axId val="81782656"/>
        <c:axId val="81908096"/>
      </c:lineChart>
      <c:catAx>
        <c:axId val="817826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8096"/>
        <c:crossesAt val="0"/>
        <c:auto val="1"/>
        <c:lblAlgn val="ctr"/>
        <c:lblOffset val="100"/>
      </c:catAx>
      <c:valAx>
        <c:axId val="819080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8265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309581909874746"/>
          <c:h val="0.13048372504573288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2881.159420289855</c:v>
                </c:pt>
                <c:pt idx="1">
                  <c:v>2478.0676328502418</c:v>
                </c:pt>
                <c:pt idx="2">
                  <c:v>3016.4251207729467</c:v>
                </c:pt>
                <c:pt idx="3">
                  <c:v>2713.4299516908209</c:v>
                </c:pt>
                <c:pt idx="4">
                  <c:v>3089.4685990338162</c:v>
                </c:pt>
                <c:pt idx="5">
                  <c:v>3568.3091787439621</c:v>
                </c:pt>
                <c:pt idx="6">
                  <c:v>3681.9323671497591</c:v>
                </c:pt>
                <c:pt idx="7">
                  <c:v>3822.6086956521744</c:v>
                </c:pt>
                <c:pt idx="8">
                  <c:v>3097.5845410628017</c:v>
                </c:pt>
                <c:pt idx="9">
                  <c:v>3352.0754716981132</c:v>
                </c:pt>
                <c:pt idx="10">
                  <c:v>3066.7924528301892</c:v>
                </c:pt>
                <c:pt idx="11">
                  <c:v>2921.7391304347821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3048</c:v>
                </c:pt>
                <c:pt idx="1">
                  <c:v>2930</c:v>
                </c:pt>
                <c:pt idx="2">
                  <c:v>2690</c:v>
                </c:pt>
                <c:pt idx="3">
                  <c:v>3135</c:v>
                </c:pt>
                <c:pt idx="4">
                  <c:v>3071</c:v>
                </c:pt>
                <c:pt idx="5">
                  <c:v>3549</c:v>
                </c:pt>
                <c:pt idx="6">
                  <c:v>3225</c:v>
                </c:pt>
                <c:pt idx="7">
                  <c:v>3511</c:v>
                </c:pt>
                <c:pt idx="8">
                  <c:v>3054</c:v>
                </c:pt>
                <c:pt idx="9">
                  <c:v>2681</c:v>
                </c:pt>
                <c:pt idx="10">
                  <c:v>2938</c:v>
                </c:pt>
                <c:pt idx="11">
                  <c:v>3076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3021</c:v>
                </c:pt>
                <c:pt idx="1">
                  <c:v>2485</c:v>
                </c:pt>
                <c:pt idx="2">
                  <c:v>3474</c:v>
                </c:pt>
                <c:pt idx="3">
                  <c:v>3097</c:v>
                </c:pt>
                <c:pt idx="4">
                  <c:v>3804</c:v>
                </c:pt>
                <c:pt idx="5">
                  <c:v>3506</c:v>
                </c:pt>
                <c:pt idx="6">
                  <c:v>3498</c:v>
                </c:pt>
                <c:pt idx="7">
                  <c:v>4022</c:v>
                </c:pt>
                <c:pt idx="8">
                  <c:v>3453</c:v>
                </c:pt>
                <c:pt idx="9">
                  <c:v>3328</c:v>
                </c:pt>
                <c:pt idx="10">
                  <c:v>3058</c:v>
                </c:pt>
                <c:pt idx="11">
                  <c:v>2996</c:v>
                </c:pt>
              </c:numCache>
            </c:numRef>
          </c:val>
        </c:ser>
        <c:marker val="1"/>
        <c:axId val="83500416"/>
        <c:axId val="83547264"/>
      </c:lineChart>
      <c:catAx>
        <c:axId val="835004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7264"/>
        <c:crosses val="autoZero"/>
        <c:auto val="1"/>
        <c:lblAlgn val="ctr"/>
        <c:lblOffset val="100"/>
      </c:catAx>
      <c:valAx>
        <c:axId val="835472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004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44"/>
          <c:y val="0.85056911988823958"/>
          <c:w val="0.45033728774133513"/>
          <c:h val="0.14943089802362716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57150</xdr:rowOff>
    </xdr:from>
    <xdr:to>
      <xdr:col>16</xdr:col>
      <xdr:colOff>177165</xdr:colOff>
      <xdr:row>31</xdr:row>
      <xdr:rowOff>80010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32385</xdr:rowOff>
    </xdr:from>
    <xdr:to>
      <xdr:col>16</xdr:col>
      <xdr:colOff>160020</xdr:colOff>
      <xdr:row>30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0">
          <cell r="F40">
            <v>46500</v>
          </cell>
          <cell r="G40">
            <v>45720</v>
          </cell>
          <cell r="H40">
            <v>48460</v>
          </cell>
          <cell r="I40">
            <v>48220</v>
          </cell>
          <cell r="J40">
            <v>44440</v>
          </cell>
          <cell r="K40">
            <v>46620</v>
          </cell>
          <cell r="L40">
            <v>60820</v>
          </cell>
          <cell r="M40">
            <v>69380</v>
          </cell>
          <cell r="N40">
            <v>51840</v>
          </cell>
          <cell r="O40">
            <v>56460</v>
          </cell>
          <cell r="P40">
            <v>48540</v>
          </cell>
          <cell r="Q40">
            <v>54360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9">
          <cell r="F39">
            <v>883260</v>
          </cell>
        </row>
        <row r="40">
          <cell r="F40">
            <v>44960</v>
          </cell>
          <cell r="G40">
            <v>37500</v>
          </cell>
          <cell r="H40">
            <v>40280</v>
          </cell>
          <cell r="I40">
            <v>44340</v>
          </cell>
          <cell r="J40">
            <v>43500</v>
          </cell>
          <cell r="K40">
            <v>54640</v>
          </cell>
          <cell r="L40">
            <v>52480</v>
          </cell>
          <cell r="M40">
            <v>55300</v>
          </cell>
          <cell r="N40">
            <v>39220</v>
          </cell>
          <cell r="O40">
            <v>40460</v>
          </cell>
          <cell r="P40">
            <v>39000</v>
          </cell>
          <cell r="Q40">
            <v>45620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0">
          <cell r="F40">
            <v>600</v>
          </cell>
          <cell r="G40">
            <v>6300</v>
          </cell>
          <cell r="H40">
            <v>59700</v>
          </cell>
          <cell r="I40">
            <v>49880.894824707844</v>
          </cell>
          <cell r="J40">
            <v>52606.797996661102</v>
          </cell>
          <cell r="K40">
            <v>53275.218697829718</v>
          </cell>
          <cell r="L40">
            <v>57766.170283806343</v>
          </cell>
          <cell r="M40">
            <v>59259.672787979966</v>
          </cell>
          <cell r="N40">
            <v>50622.424040066777</v>
          </cell>
          <cell r="O40">
            <v>55969.789649415696</v>
          </cell>
          <cell r="P40">
            <v>48648.494156928216</v>
          </cell>
          <cell r="Q40">
            <v>43572.67445742905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4">
          <cell r="C94">
            <v>1263.876370887338</v>
          </cell>
          <cell r="D94">
            <v>1711.7721056312137</v>
          </cell>
          <cell r="E94">
            <v>1675.5421750486526</v>
          </cell>
          <cell r="F94">
            <v>729.62911266201399</v>
          </cell>
          <cell r="G94">
            <v>1352.4087736789631</v>
          </cell>
          <cell r="H94">
            <v>2488.0658025922235</v>
          </cell>
          <cell r="I94">
            <v>1420.3659858366204</v>
          </cell>
          <cell r="J94">
            <v>1129.5513459621136</v>
          </cell>
          <cell r="K94">
            <v>1196.7138584247259</v>
          </cell>
          <cell r="L94">
            <v>1962.7056762507036</v>
          </cell>
          <cell r="M94">
            <v>1375.6858783496384</v>
          </cell>
          <cell r="N94">
            <v>1918.7511217941242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3">
          <cell r="C93">
            <v>5283.9198617331776</v>
          </cell>
        </row>
        <row r="94">
          <cell r="C94">
            <v>877.68362784756232</v>
          </cell>
          <cell r="D94">
            <v>614.70725995316161</v>
          </cell>
          <cell r="E94">
            <v>1780.0452054668376</v>
          </cell>
          <cell r="F94">
            <v>1277.1775961730118</v>
          </cell>
          <cell r="G94">
            <v>691.95656802214182</v>
          </cell>
          <cell r="H94">
            <v>1285.2969980838834</v>
          </cell>
          <cell r="I94">
            <v>1261.7899142914093</v>
          </cell>
          <cell r="J94">
            <v>2557.4327287223441</v>
          </cell>
          <cell r="K94">
            <v>1815.3657831628796</v>
          </cell>
          <cell r="L94">
            <v>616.35086225250166</v>
          </cell>
          <cell r="M94">
            <v>1261.7899142914093</v>
          </cell>
          <cell r="N94">
            <v>1058.6725134542555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4">
          <cell r="C94">
            <v>1998.7614633665319</v>
          </cell>
          <cell r="D94">
            <v>1295.4935410709004</v>
          </cell>
          <cell r="E94">
            <v>1317.0851000887487</v>
          </cell>
          <cell r="F94">
            <v>2143.0627081575822</v>
          </cell>
          <cell r="G94">
            <v>712.52144758899522</v>
          </cell>
          <cell r="H94">
            <v>1665.6345528054433</v>
          </cell>
          <cell r="I94">
            <v>1477.4795385070506</v>
          </cell>
          <cell r="J94">
            <v>2140.6488511981065</v>
          </cell>
          <cell r="K94">
            <v>2071.3143952553028</v>
          </cell>
          <cell r="L94">
            <v>1221.4653387239916</v>
          </cell>
          <cell r="M94">
            <v>1317.2958995197635</v>
          </cell>
          <cell r="N94">
            <v>1587.1317052390987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22">
          <cell r="B22">
            <v>3522</v>
          </cell>
          <cell r="C22">
            <v>2509</v>
          </cell>
          <cell r="D22">
            <v>3424</v>
          </cell>
          <cell r="E22">
            <v>3261</v>
          </cell>
          <cell r="F22">
            <v>3514</v>
          </cell>
          <cell r="G22">
            <v>2395</v>
          </cell>
          <cell r="H22">
            <v>3086</v>
          </cell>
          <cell r="I22">
            <v>3357</v>
          </cell>
          <cell r="J22">
            <v>1988</v>
          </cell>
          <cell r="K22">
            <v>3255</v>
          </cell>
          <cell r="L22">
            <v>2564</v>
          </cell>
          <cell r="M22">
            <v>3895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8">
          <cell r="E88">
            <v>2881.159420289855</v>
          </cell>
          <cell r="F88">
            <v>2478.0676328502418</v>
          </cell>
          <cell r="G88">
            <v>3016.4251207729467</v>
          </cell>
          <cell r="H88">
            <v>2713.4299516908209</v>
          </cell>
          <cell r="I88">
            <v>3089.4685990338162</v>
          </cell>
          <cell r="J88">
            <v>3568.3091787439621</v>
          </cell>
          <cell r="K88">
            <v>3681.9323671497591</v>
          </cell>
          <cell r="L88">
            <v>3822.6086956521744</v>
          </cell>
          <cell r="M88">
            <v>3097.5845410628017</v>
          </cell>
          <cell r="N88">
            <v>3352.0754716981132</v>
          </cell>
          <cell r="O88">
            <v>3066.7924528301892</v>
          </cell>
          <cell r="P88">
            <v>2921.7391304347821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1531</v>
      </c>
      <c r="C7" s="70">
        <f>[1]ANTEQUERA!F40</f>
        <v>46500</v>
      </c>
      <c r="D7" s="14">
        <f>[1]ANTEQUERA!G40</f>
        <v>45720</v>
      </c>
      <c r="E7" s="14">
        <f>[1]ANTEQUERA!H40</f>
        <v>48460</v>
      </c>
      <c r="F7" s="14">
        <f>[1]ANTEQUERA!I40</f>
        <v>48220</v>
      </c>
      <c r="G7" s="14">
        <f>[1]ANTEQUERA!J40</f>
        <v>44440</v>
      </c>
      <c r="H7" s="14">
        <f>[1]ANTEQUERA!K40</f>
        <v>46620</v>
      </c>
      <c r="I7" s="14">
        <f>[1]ANTEQUERA!L40</f>
        <v>60820</v>
      </c>
      <c r="J7" s="14">
        <f>[1]ANTEQUERA!M40</f>
        <v>69380</v>
      </c>
      <c r="K7" s="14">
        <f>[1]ANTEQUERA!N40</f>
        <v>51840</v>
      </c>
      <c r="L7" s="14">
        <f>[1]ANTEQUERA!O40</f>
        <v>56460</v>
      </c>
      <c r="M7" s="14">
        <f>[1]ANTEQUERA!P40</f>
        <v>48540</v>
      </c>
      <c r="N7" s="71">
        <f>[1]ANTEQUERA!Q40</f>
        <v>54360</v>
      </c>
      <c r="O7" s="48">
        <f>SUM(C7:N7)</f>
        <v>621360</v>
      </c>
      <c r="P7" s="28">
        <f>O7/B7</f>
        <v>405.85238406270412</v>
      </c>
      <c r="Q7" s="29">
        <f>P7/1000</f>
        <v>0.40585238406270413</v>
      </c>
    </row>
    <row r="8" spans="1:17" s="5" customFormat="1" ht="16.2" customHeight="1">
      <c r="A8" s="68">
        <v>2016</v>
      </c>
      <c r="B8" s="69">
        <v>1544</v>
      </c>
      <c r="C8" s="72">
        <f>[2]ANTEQUERA!F40</f>
        <v>44960</v>
      </c>
      <c r="D8" s="59">
        <f>[2]ANTEQUERA!G40</f>
        <v>37500</v>
      </c>
      <c r="E8" s="59">
        <f>[2]ANTEQUERA!H40</f>
        <v>40280</v>
      </c>
      <c r="F8" s="59">
        <f>[2]ANTEQUERA!I40</f>
        <v>44340</v>
      </c>
      <c r="G8" s="59">
        <f>[2]ANTEQUERA!J40</f>
        <v>43500</v>
      </c>
      <c r="H8" s="59">
        <f>[2]ANTEQUERA!K40</f>
        <v>54640</v>
      </c>
      <c r="I8" s="59">
        <f>[2]ANTEQUERA!L40</f>
        <v>52480</v>
      </c>
      <c r="J8" s="59">
        <f>[2]ANTEQUERA!M40</f>
        <v>55300</v>
      </c>
      <c r="K8" s="59">
        <f>[2]ANTEQUERA!N40</f>
        <v>39220</v>
      </c>
      <c r="L8" s="59">
        <f>[2]ANTEQUERA!O40</f>
        <v>40460</v>
      </c>
      <c r="M8" s="59">
        <f>[2]ANTEQUERA!P40</f>
        <v>39000</v>
      </c>
      <c r="N8" s="73">
        <f>[2]ANTEQUERA!Q40</f>
        <v>45620</v>
      </c>
      <c r="O8" s="48">
        <f>SUM(C8:N8)</f>
        <v>537300</v>
      </c>
      <c r="P8" s="28">
        <f>O8/B8</f>
        <v>347.99222797927462</v>
      </c>
      <c r="Q8" s="29">
        <f>P8/1000</f>
        <v>0.34799222797927459</v>
      </c>
    </row>
    <row r="9" spans="1:17" s="6" customFormat="1" ht="16.2" customHeight="1" thickBot="1">
      <c r="A9" s="16">
        <v>2015</v>
      </c>
      <c r="B9" s="20">
        <v>1564</v>
      </c>
      <c r="C9" s="74">
        <f>[3]ANTEQUERA!F40</f>
        <v>600</v>
      </c>
      <c r="D9" s="17">
        <f>[3]ANTEQUERA!G40</f>
        <v>6300</v>
      </c>
      <c r="E9" s="17">
        <f>[3]ANTEQUERA!H40</f>
        <v>59700</v>
      </c>
      <c r="F9" s="17">
        <f>[3]ANTEQUERA!I40</f>
        <v>49880.894824707844</v>
      </c>
      <c r="G9" s="17">
        <f>[3]ANTEQUERA!J40</f>
        <v>52606.797996661102</v>
      </c>
      <c r="H9" s="17">
        <f>[3]ANTEQUERA!K40</f>
        <v>53275.218697829718</v>
      </c>
      <c r="I9" s="17">
        <f>[3]ANTEQUERA!L40</f>
        <v>57766.170283806343</v>
      </c>
      <c r="J9" s="17">
        <f>[3]ANTEQUERA!M40</f>
        <v>59259.672787979966</v>
      </c>
      <c r="K9" s="17">
        <f>[3]ANTEQUERA!N40</f>
        <v>50622.424040066777</v>
      </c>
      <c r="L9" s="17">
        <f>[3]ANTEQUERA!O40</f>
        <v>55969.789649415696</v>
      </c>
      <c r="M9" s="17">
        <f>[3]ANTEQUERA!P40</f>
        <v>48648.494156928216</v>
      </c>
      <c r="N9" s="75">
        <f>[3]ANTEQUERA!Q40</f>
        <v>43572.67445742905</v>
      </c>
      <c r="O9" s="49">
        <f>SUM(C9:N9)</f>
        <v>538202.13689482468</v>
      </c>
      <c r="P9" s="26">
        <f>O9/B9</f>
        <v>344.11901335986232</v>
      </c>
      <c r="Q9" s="27">
        <f>P9/1000</f>
        <v>0.34411901335986234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T23" sqref="T23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1531</v>
      </c>
      <c r="C7" s="70">
        <f>[7]RESUMEN!B$22</f>
        <v>3522</v>
      </c>
      <c r="D7" s="14">
        <f>[7]RESUMEN!C$22</f>
        <v>2509</v>
      </c>
      <c r="E7" s="14">
        <f>[7]RESUMEN!D$22</f>
        <v>3424</v>
      </c>
      <c r="F7" s="14">
        <f>[7]RESUMEN!E$22</f>
        <v>3261</v>
      </c>
      <c r="G7" s="14">
        <f>[7]RESUMEN!F$22</f>
        <v>3514</v>
      </c>
      <c r="H7" s="14">
        <f>[7]RESUMEN!G$22</f>
        <v>2395</v>
      </c>
      <c r="I7" s="14">
        <f>[7]RESUMEN!H$22</f>
        <v>3086</v>
      </c>
      <c r="J7" s="14">
        <f>[7]RESUMEN!I$22</f>
        <v>3357</v>
      </c>
      <c r="K7" s="14">
        <f>[7]RESUMEN!J$22</f>
        <v>1988</v>
      </c>
      <c r="L7" s="14">
        <f>[7]RESUMEN!K$22</f>
        <v>3255</v>
      </c>
      <c r="M7" s="14">
        <f>[7]RESUMEN!L$22</f>
        <v>2564</v>
      </c>
      <c r="N7" s="71">
        <f>[7]RESUMEN!M$22</f>
        <v>3895</v>
      </c>
      <c r="O7" s="48">
        <f>SUM(C7:N7)</f>
        <v>36770</v>
      </c>
      <c r="P7" s="30">
        <f>O7/B7</f>
        <v>24.016982364467669</v>
      </c>
      <c r="Q7" s="31">
        <f>P7/1000</f>
        <v>2.4016982364467671E-2</v>
      </c>
    </row>
    <row r="8" spans="1:17" s="13" customFormat="1" ht="16.2" customHeight="1">
      <c r="A8" s="68">
        <v>2016</v>
      </c>
      <c r="B8" s="69">
        <v>1544</v>
      </c>
      <c r="C8" s="72">
        <v>2049</v>
      </c>
      <c r="D8" s="59">
        <v>2737</v>
      </c>
      <c r="E8" s="59">
        <v>3853</v>
      </c>
      <c r="F8" s="59">
        <v>3062</v>
      </c>
      <c r="G8" s="59">
        <v>3030</v>
      </c>
      <c r="H8" s="59">
        <v>3649</v>
      </c>
      <c r="I8" s="59">
        <v>3190</v>
      </c>
      <c r="J8" s="59">
        <v>2417</v>
      </c>
      <c r="K8" s="59">
        <v>3119</v>
      </c>
      <c r="L8" s="59">
        <v>2935</v>
      </c>
      <c r="M8" s="59">
        <v>3513</v>
      </c>
      <c r="N8" s="73">
        <v>4395</v>
      </c>
      <c r="O8" s="48">
        <f>SUM(C8:N8)</f>
        <v>37949</v>
      </c>
      <c r="P8" s="30">
        <f>O8/B8</f>
        <v>24.578367875647668</v>
      </c>
      <c r="Q8" s="31">
        <f>P8/1000</f>
        <v>2.4578367875647669E-2</v>
      </c>
    </row>
    <row r="9" spans="1:17" s="7" customFormat="1" ht="16.2" customHeight="1" thickBot="1">
      <c r="A9" s="16">
        <v>2015</v>
      </c>
      <c r="B9" s="20">
        <v>1564</v>
      </c>
      <c r="C9" s="74">
        <v>2524</v>
      </c>
      <c r="D9" s="17">
        <v>1947</v>
      </c>
      <c r="E9" s="17">
        <v>1520</v>
      </c>
      <c r="F9" s="17">
        <v>2525</v>
      </c>
      <c r="G9" s="17">
        <v>2133</v>
      </c>
      <c r="H9" s="17">
        <v>2026</v>
      </c>
      <c r="I9" s="17">
        <v>2325</v>
      </c>
      <c r="J9" s="17">
        <v>2123</v>
      </c>
      <c r="K9" s="17">
        <v>2675</v>
      </c>
      <c r="L9" s="17">
        <v>1982</v>
      </c>
      <c r="M9" s="17">
        <v>2257</v>
      </c>
      <c r="N9" s="75">
        <v>2741</v>
      </c>
      <c r="O9" s="49">
        <f>SUM(C9:N9)</f>
        <v>26778</v>
      </c>
      <c r="P9" s="32">
        <f>O9/B9</f>
        <v>17.12148337595908</v>
      </c>
      <c r="Q9" s="33">
        <f>P9/1000</f>
        <v>1.712148337595908E-2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J7" sqref="J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1531</v>
      </c>
      <c r="C7" s="70">
        <f>'[4]VIDRIO POR MUNICIPIOS'!C94</f>
        <v>1263.876370887338</v>
      </c>
      <c r="D7" s="14">
        <f>'[4]VIDRIO POR MUNICIPIOS'!D94</f>
        <v>1711.7721056312137</v>
      </c>
      <c r="E7" s="14">
        <f>'[4]VIDRIO POR MUNICIPIOS'!E94</f>
        <v>1675.5421750486526</v>
      </c>
      <c r="F7" s="14">
        <f>'[4]VIDRIO POR MUNICIPIOS'!F94</f>
        <v>729.62911266201399</v>
      </c>
      <c r="G7" s="14">
        <f>'[4]VIDRIO POR MUNICIPIOS'!G94</f>
        <v>1352.4087736789631</v>
      </c>
      <c r="H7" s="14">
        <f>'[4]VIDRIO POR MUNICIPIOS'!H94</f>
        <v>2488.0658025922235</v>
      </c>
      <c r="I7" s="14">
        <f>'[4]VIDRIO POR MUNICIPIOS'!I94</f>
        <v>1420.3659858366204</v>
      </c>
      <c r="J7" s="14">
        <f>'[4]VIDRIO POR MUNICIPIOS'!J94</f>
        <v>1129.5513459621136</v>
      </c>
      <c r="K7" s="14">
        <f>'[4]VIDRIO POR MUNICIPIOS'!K94</f>
        <v>1196.7138584247259</v>
      </c>
      <c r="L7" s="14">
        <f>'[4]VIDRIO POR MUNICIPIOS'!L94</f>
        <v>1962.7056762507036</v>
      </c>
      <c r="M7" s="14">
        <f>'[4]VIDRIO POR MUNICIPIOS'!M94</f>
        <v>1375.6858783496384</v>
      </c>
      <c r="N7" s="71">
        <f>'[4]VIDRIO POR MUNICIPIOS'!N94</f>
        <v>1918.7511217941242</v>
      </c>
      <c r="O7" s="48">
        <f>SUM(C7:N7)</f>
        <v>18225.068207118333</v>
      </c>
      <c r="P7" s="34">
        <f>O7/B7</f>
        <v>11.904028874669061</v>
      </c>
      <c r="Q7" s="35">
        <f>P7/1000</f>
        <v>1.1904028874669062E-2</v>
      </c>
    </row>
    <row r="8" spans="1:17" s="13" customFormat="1" ht="16.2" customHeight="1">
      <c r="A8" s="68">
        <v>2016</v>
      </c>
      <c r="B8" s="69">
        <v>1544</v>
      </c>
      <c r="C8" s="72">
        <f>'[5]VIDRIO POR MUNICIPIOS'!C94</f>
        <v>877.68362784756232</v>
      </c>
      <c r="D8" s="59">
        <f>'[5]VIDRIO POR MUNICIPIOS'!D94</f>
        <v>614.70725995316161</v>
      </c>
      <c r="E8" s="59">
        <f>'[5]VIDRIO POR MUNICIPIOS'!E94</f>
        <v>1780.0452054668376</v>
      </c>
      <c r="F8" s="59">
        <f>'[5]VIDRIO POR MUNICIPIOS'!F94</f>
        <v>1277.1775961730118</v>
      </c>
      <c r="G8" s="59">
        <f>'[5]VIDRIO POR MUNICIPIOS'!G94</f>
        <v>691.95656802214182</v>
      </c>
      <c r="H8" s="59">
        <f>'[5]VIDRIO POR MUNICIPIOS'!H94</f>
        <v>1285.2969980838834</v>
      </c>
      <c r="I8" s="59">
        <f>'[5]VIDRIO POR MUNICIPIOS'!I94</f>
        <v>1261.7899142914093</v>
      </c>
      <c r="J8" s="59">
        <f>'[5]VIDRIO POR MUNICIPIOS'!J94</f>
        <v>2557.4327287223441</v>
      </c>
      <c r="K8" s="59">
        <f>'[5]VIDRIO POR MUNICIPIOS'!K94</f>
        <v>1815.3657831628796</v>
      </c>
      <c r="L8" s="59">
        <f>'[5]VIDRIO POR MUNICIPIOS'!L94</f>
        <v>616.35086225250166</v>
      </c>
      <c r="M8" s="59">
        <f>'[5]VIDRIO POR MUNICIPIOS'!M94</f>
        <v>1261.7899142914093</v>
      </c>
      <c r="N8" s="73">
        <f>'[5]VIDRIO POR MUNICIPIOS'!N94</f>
        <v>1058.6725134542555</v>
      </c>
      <c r="O8" s="48">
        <f>SUM(C8:N8)</f>
        <v>15098.2689717214</v>
      </c>
      <c r="P8" s="34">
        <f>O8/B8</f>
        <v>9.7786716138091965</v>
      </c>
      <c r="Q8" s="35">
        <f>P8/1000</f>
        <v>9.7786716138091971E-3</v>
      </c>
    </row>
    <row r="9" spans="1:17" s="4" customFormat="1" ht="16.2" customHeight="1" thickBot="1">
      <c r="A9" s="16">
        <v>2015</v>
      </c>
      <c r="B9" s="20">
        <v>1564</v>
      </c>
      <c r="C9" s="74">
        <f>'[6]VIDRIO POR MUNICIPIOS'!C94</f>
        <v>1998.7614633665319</v>
      </c>
      <c r="D9" s="17">
        <f>'[6]VIDRIO POR MUNICIPIOS'!D94</f>
        <v>1295.4935410709004</v>
      </c>
      <c r="E9" s="17">
        <f>'[6]VIDRIO POR MUNICIPIOS'!E94</f>
        <v>1317.0851000887487</v>
      </c>
      <c r="F9" s="17">
        <f>'[6]VIDRIO POR MUNICIPIOS'!F94</f>
        <v>2143.0627081575822</v>
      </c>
      <c r="G9" s="17">
        <f>'[6]VIDRIO POR MUNICIPIOS'!G94</f>
        <v>712.52144758899522</v>
      </c>
      <c r="H9" s="17">
        <f>'[6]VIDRIO POR MUNICIPIOS'!H94</f>
        <v>1665.6345528054433</v>
      </c>
      <c r="I9" s="17">
        <f>'[6]VIDRIO POR MUNICIPIOS'!I94</f>
        <v>1477.4795385070506</v>
      </c>
      <c r="J9" s="17">
        <f>'[6]VIDRIO POR MUNICIPIOS'!J94</f>
        <v>2140.6488511981065</v>
      </c>
      <c r="K9" s="17">
        <f>'[6]VIDRIO POR MUNICIPIOS'!K94</f>
        <v>2071.3143952553028</v>
      </c>
      <c r="L9" s="17">
        <f>'[6]VIDRIO POR MUNICIPIOS'!L94</f>
        <v>1221.4653387239916</v>
      </c>
      <c r="M9" s="17">
        <f>'[6]VIDRIO POR MUNICIPIOS'!M94</f>
        <v>1317.2958995197635</v>
      </c>
      <c r="N9" s="75">
        <f>'[6]VIDRIO POR MUNICIPIOS'!N94</f>
        <v>1587.1317052390987</v>
      </c>
      <c r="O9" s="49">
        <f>SUM(C9:N9)</f>
        <v>18947.894541521513</v>
      </c>
      <c r="P9" s="36">
        <f>O9/B9</f>
        <v>12.115022085371811</v>
      </c>
      <c r="Q9" s="37">
        <f>P9/1000</f>
        <v>1.211502208537181E-2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1" sqref="R21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6.2" customHeight="1">
      <c r="A7" s="21">
        <v>2017</v>
      </c>
      <c r="B7" s="62">
        <v>1531</v>
      </c>
      <c r="C7" s="65">
        <f>'[8]1.2'!E$88</f>
        <v>2881.159420289855</v>
      </c>
      <c r="D7" s="105">
        <f>'[8]1.2'!F$88</f>
        <v>2478.0676328502418</v>
      </c>
      <c r="E7" s="105">
        <f>'[8]1.2'!G$88</f>
        <v>3016.4251207729467</v>
      </c>
      <c r="F7" s="105">
        <f>'[8]1.2'!H$88</f>
        <v>2713.4299516908209</v>
      </c>
      <c r="G7" s="105">
        <f>'[8]1.2'!I$88</f>
        <v>3089.4685990338162</v>
      </c>
      <c r="H7" s="105">
        <f>'[8]1.2'!J$88</f>
        <v>3568.3091787439621</v>
      </c>
      <c r="I7" s="105">
        <f>'[8]1.2'!K$88</f>
        <v>3681.9323671497591</v>
      </c>
      <c r="J7" s="105">
        <f>'[8]1.2'!L$88</f>
        <v>3822.6086956521744</v>
      </c>
      <c r="K7" s="105">
        <f>'[8]1.2'!M$88</f>
        <v>3097.5845410628017</v>
      </c>
      <c r="L7" s="105">
        <f>'[8]1.2'!N$88</f>
        <v>3352.0754716981132</v>
      </c>
      <c r="M7" s="105">
        <f>'[8]1.2'!O$88</f>
        <v>3066.7924528301892</v>
      </c>
      <c r="N7" s="106">
        <f>'[8]1.2'!P$88</f>
        <v>2921.7391304347821</v>
      </c>
      <c r="O7" s="46">
        <f>SUM(C7:N7)</f>
        <v>37689.592562209466</v>
      </c>
      <c r="P7" s="44">
        <f>O7/B7</f>
        <v>24.617630674206051</v>
      </c>
      <c r="Q7" s="39">
        <f>P7/1000</f>
        <v>2.461763067420605E-2</v>
      </c>
    </row>
    <row r="8" spans="1:17" ht="16.2" customHeight="1">
      <c r="A8" s="60">
        <v>2016</v>
      </c>
      <c r="B8" s="63">
        <v>1544</v>
      </c>
      <c r="C8" s="66">
        <v>3048</v>
      </c>
      <c r="D8" s="38">
        <v>2930</v>
      </c>
      <c r="E8" s="38">
        <v>2690</v>
      </c>
      <c r="F8" s="38">
        <v>3135</v>
      </c>
      <c r="G8" s="38">
        <v>3071</v>
      </c>
      <c r="H8" s="38">
        <v>3549</v>
      </c>
      <c r="I8" s="38">
        <v>3225</v>
      </c>
      <c r="J8" s="38">
        <v>3511</v>
      </c>
      <c r="K8" s="38">
        <v>3054</v>
      </c>
      <c r="L8" s="38">
        <v>2681</v>
      </c>
      <c r="M8" s="38">
        <v>2938</v>
      </c>
      <c r="N8" s="67">
        <v>3076</v>
      </c>
      <c r="O8" s="46">
        <f>SUM(C8:N8)</f>
        <v>36908</v>
      </c>
      <c r="P8" s="44">
        <f>O8/B8</f>
        <v>23.904145077720209</v>
      </c>
      <c r="Q8" s="39">
        <f>P8/1000</f>
        <v>2.390414507772021E-2</v>
      </c>
    </row>
    <row r="9" spans="1:17" s="4" customFormat="1" ht="16.2" customHeight="1" thickBot="1">
      <c r="A9" s="61">
        <v>2015</v>
      </c>
      <c r="B9" s="64">
        <v>1564</v>
      </c>
      <c r="C9" s="40">
        <v>3021</v>
      </c>
      <c r="D9" s="41">
        <v>2485</v>
      </c>
      <c r="E9" s="41">
        <v>3474</v>
      </c>
      <c r="F9" s="41">
        <v>3097</v>
      </c>
      <c r="G9" s="41">
        <v>3804</v>
      </c>
      <c r="H9" s="41">
        <v>3506</v>
      </c>
      <c r="I9" s="41">
        <v>3498</v>
      </c>
      <c r="J9" s="41">
        <v>4022</v>
      </c>
      <c r="K9" s="41">
        <v>3453</v>
      </c>
      <c r="L9" s="41">
        <v>3328</v>
      </c>
      <c r="M9" s="41">
        <v>3058</v>
      </c>
      <c r="N9" s="42">
        <v>2996</v>
      </c>
      <c r="O9" s="47">
        <f>SUM(C9:N9)</f>
        <v>39742</v>
      </c>
      <c r="P9" s="43">
        <f>O9/B9</f>
        <v>25.410485933503836</v>
      </c>
      <c r="Q9" s="25">
        <f>P9/1000</f>
        <v>2.5410485933503837E-2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