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N7" i="3"/>
  <c r="N7" i="2"/>
  <c r="L7"/>
  <c r="M7"/>
  <c r="M7" i="1"/>
  <c r="N7"/>
  <c r="D7" i="2"/>
  <c r="E7"/>
  <c r="F7"/>
  <c r="G7"/>
  <c r="H7"/>
  <c r="I7"/>
  <c r="J7"/>
  <c r="K7"/>
  <c r="C7"/>
  <c r="D7" i="1"/>
  <c r="E7"/>
  <c r="F7"/>
  <c r="G7"/>
  <c r="H7"/>
  <c r="I7"/>
  <c r="J7"/>
  <c r="K7"/>
  <c r="L7"/>
  <c r="C7"/>
  <c r="D7" i="3"/>
  <c r="E7"/>
  <c r="F7"/>
  <c r="G7"/>
  <c r="H7"/>
  <c r="I7"/>
  <c r="J7"/>
  <c r="K7"/>
  <c r="L7"/>
  <c r="M7"/>
  <c r="C7"/>
  <c r="N8" i="1"/>
  <c r="D9"/>
  <c r="E9"/>
  <c r="F9"/>
  <c r="G9"/>
  <c r="H9"/>
  <c r="I9"/>
  <c r="J9"/>
  <c r="K9"/>
  <c r="L9"/>
  <c r="M9"/>
  <c r="N9"/>
  <c r="C9"/>
  <c r="O9" s="1"/>
  <c r="P9" s="1"/>
  <c r="Q9" s="1"/>
  <c r="D8"/>
  <c r="E8"/>
  <c r="F8"/>
  <c r="G8"/>
  <c r="H8"/>
  <c r="I8"/>
  <c r="J8"/>
  <c r="K8"/>
  <c r="L8"/>
  <c r="M8"/>
  <c r="C8"/>
  <c r="D8" i="2"/>
  <c r="E8"/>
  <c r="F8"/>
  <c r="G8"/>
  <c r="H8"/>
  <c r="I8"/>
  <c r="J8"/>
  <c r="K8"/>
  <c r="L8"/>
  <c r="M8"/>
  <c r="N8"/>
  <c r="C8"/>
  <c r="D9"/>
  <c r="E9"/>
  <c r="F9"/>
  <c r="G9"/>
  <c r="H9"/>
  <c r="I9"/>
  <c r="J9"/>
  <c r="K9"/>
  <c r="L9"/>
  <c r="M9"/>
  <c r="N9"/>
  <c r="C9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s="1"/>
  <c r="P8" s="1"/>
  <c r="O8" i="2"/>
  <c r="P8" s="1"/>
  <c r="Q8" s="1"/>
  <c r="O9" i="4"/>
  <c r="P9" s="1"/>
  <c r="Q9" s="1"/>
  <c r="O8"/>
  <c r="P8" s="1"/>
  <c r="Q8" s="1"/>
  <c r="O7" i="2" l="1"/>
  <c r="P7" s="1"/>
  <c r="Q7" s="1"/>
  <c r="O7" i="1"/>
  <c r="P7" s="1"/>
  <c r="Q7" s="1"/>
  <c r="O7" i="3"/>
  <c r="P7" s="1"/>
  <c r="Q7" s="1"/>
  <c r="O8" i="1"/>
  <c r="P8" s="1"/>
  <c r="Q8" s="1"/>
  <c r="Q8" i="3"/>
  <c r="O9" l="1"/>
  <c r="P9" s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<sst xmlns="http://schemas.openxmlformats.org/spreadsheetml/2006/main" count="76" uniqueCount="23">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</sst>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0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7" fillId="0" borderId="12" xfId="0" applyNumberFormat="1" applyFont="1" applyBorder="1" applyAlignment="1">
      <alignment horizontal="center" vertical="center"/>
    </xf>
    <xf numFmtId="3" fontId="20" fillId="0" borderId="7" xfId="1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2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8" xfId="0" applyNumberFormat="1" applyFont="1" applyFill="1" applyBorder="1" applyAlignment="1">
      <alignment horizontal="center" vertical="center"/>
    </xf>
    <xf numFmtId="164" fontId="23" fillId="4" borderId="8" xfId="0" applyNumberFormat="1" applyFont="1" applyFill="1" applyBorder="1" applyAlignment="1">
      <alignment horizontal="center" vertical="center"/>
    </xf>
    <xf numFmtId="4" fontId="23" fillId="5" borderId="8" xfId="0" applyNumberFormat="1" applyFont="1" applyFill="1" applyBorder="1" applyAlignment="1">
      <alignment horizontal="center" vertical="center"/>
    </xf>
    <xf numFmtId="164" fontId="23" fillId="5" borderId="8" xfId="0" applyNumberFormat="1" applyFont="1" applyFill="1" applyBorder="1" applyAlignment="1">
      <alignment horizontal="center" vertical="center"/>
    </xf>
    <xf numFmtId="4" fontId="23" fillId="5" borderId="12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8" xfId="0" applyNumberFormat="1" applyFont="1" applyFill="1" applyBorder="1" applyAlignment="1">
      <alignment horizontal="center" vertical="center"/>
    </xf>
    <xf numFmtId="164" fontId="23" fillId="7" borderId="8" xfId="0" applyNumberFormat="1" applyFont="1" applyFill="1" applyBorder="1" applyAlignment="1">
      <alignment horizontal="center" vertical="center"/>
    </xf>
    <xf numFmtId="4" fontId="23" fillId="7" borderId="12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64" fontId="23" fillId="8" borderId="8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4" fontId="5" fillId="8" borderId="12" xfId="0" applyNumberFormat="1" applyFont="1" applyFill="1" applyBorder="1" applyAlignment="1">
      <alignment horizontal="center" vertical="center"/>
    </xf>
    <xf numFmtId="4" fontId="5" fillId="8" borderId="8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3" fontId="20" fillId="0" borderId="11" xfId="1" applyNumberFormat="1" applyFont="1" applyFill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16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600580</c:v>
                </c:pt>
                <c:pt idx="1">
                  <c:v>561080</c:v>
                </c:pt>
                <c:pt idx="2">
                  <c:v>661580</c:v>
                </c:pt>
                <c:pt idx="3">
                  <c:v>761000</c:v>
                </c:pt>
                <c:pt idx="4">
                  <c:v>770040</c:v>
                </c:pt>
                <c:pt idx="5">
                  <c:v>858300</c:v>
                </c:pt>
                <c:pt idx="6">
                  <c:v>1128220</c:v>
                </c:pt>
                <c:pt idx="7">
                  <c:v>1299460</c:v>
                </c:pt>
                <c:pt idx="8">
                  <c:v>875520</c:v>
                </c:pt>
                <c:pt idx="9">
                  <c:v>779860</c:v>
                </c:pt>
                <c:pt idx="10">
                  <c:v>669100</c:v>
                </c:pt>
                <c:pt idx="11">
                  <c:v>604220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625460</c:v>
                </c:pt>
                <c:pt idx="1">
                  <c:v>600500</c:v>
                </c:pt>
                <c:pt idx="2">
                  <c:v>695860</c:v>
                </c:pt>
                <c:pt idx="3">
                  <c:v>689280</c:v>
                </c:pt>
                <c:pt idx="4">
                  <c:v>726220</c:v>
                </c:pt>
                <c:pt idx="5">
                  <c:v>783840</c:v>
                </c:pt>
                <c:pt idx="6">
                  <c:v>1072840</c:v>
                </c:pt>
                <c:pt idx="7">
                  <c:v>1255440</c:v>
                </c:pt>
                <c:pt idx="8">
                  <c:v>844710</c:v>
                </c:pt>
                <c:pt idx="9">
                  <c:v>710980</c:v>
                </c:pt>
                <c:pt idx="10">
                  <c:v>637560</c:v>
                </c:pt>
                <c:pt idx="11">
                  <c:v>610780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595440</c:v>
                </c:pt>
                <c:pt idx="1">
                  <c:v>537220</c:v>
                </c:pt>
                <c:pt idx="2">
                  <c:v>656000</c:v>
                </c:pt>
                <c:pt idx="3">
                  <c:v>710200</c:v>
                </c:pt>
                <c:pt idx="4">
                  <c:v>746780</c:v>
                </c:pt>
                <c:pt idx="5">
                  <c:v>776040</c:v>
                </c:pt>
                <c:pt idx="6">
                  <c:v>1126280</c:v>
                </c:pt>
                <c:pt idx="7">
                  <c:v>1263120</c:v>
                </c:pt>
                <c:pt idx="8">
                  <c:v>816000</c:v>
                </c:pt>
                <c:pt idx="9">
                  <c:v>743420</c:v>
                </c:pt>
                <c:pt idx="10">
                  <c:v>677380</c:v>
                </c:pt>
                <c:pt idx="11">
                  <c:v>606460</c:v>
                </c:pt>
              </c:numCache>
            </c:numRef>
          </c:val>
        </c:ser>
        <c:marker val="1"/>
        <c:axId val="81617280"/>
        <c:axId val="81619200"/>
      </c:lineChart>
      <c:catAx>
        <c:axId val="8161728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19200"/>
        <c:crossesAt val="0"/>
        <c:auto val="1"/>
        <c:lblAlgn val="ctr"/>
        <c:lblOffset val="100"/>
      </c:catAx>
      <c:valAx>
        <c:axId val="816192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1728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28"/>
          <c:w val="0.48632926119837139"/>
          <c:h val="0.11075987390302421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78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10800</c:v>
                </c:pt>
                <c:pt idx="1">
                  <c:v>7040</c:v>
                </c:pt>
                <c:pt idx="2">
                  <c:v>11340</c:v>
                </c:pt>
                <c:pt idx="3">
                  <c:v>9000</c:v>
                </c:pt>
                <c:pt idx="4">
                  <c:v>12800</c:v>
                </c:pt>
                <c:pt idx="5">
                  <c:v>12700</c:v>
                </c:pt>
                <c:pt idx="6">
                  <c:v>5920</c:v>
                </c:pt>
                <c:pt idx="7">
                  <c:v>1700</c:v>
                </c:pt>
                <c:pt idx="8">
                  <c:v>7680</c:v>
                </c:pt>
                <c:pt idx="9">
                  <c:v>3940</c:v>
                </c:pt>
                <c:pt idx="10">
                  <c:v>8980</c:v>
                </c:pt>
                <c:pt idx="11">
                  <c:v>3640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4800</c:v>
                </c:pt>
                <c:pt idx="1">
                  <c:v>3990</c:v>
                </c:pt>
                <c:pt idx="2">
                  <c:v>2980</c:v>
                </c:pt>
                <c:pt idx="3">
                  <c:v>3040</c:v>
                </c:pt>
                <c:pt idx="4">
                  <c:v>3340</c:v>
                </c:pt>
                <c:pt idx="5">
                  <c:v>6440</c:v>
                </c:pt>
                <c:pt idx="6">
                  <c:v>8420</c:v>
                </c:pt>
                <c:pt idx="7">
                  <c:v>4800</c:v>
                </c:pt>
                <c:pt idx="8">
                  <c:v>3780</c:v>
                </c:pt>
                <c:pt idx="9">
                  <c:v>7320</c:v>
                </c:pt>
                <c:pt idx="10">
                  <c:v>4500</c:v>
                </c:pt>
                <c:pt idx="11">
                  <c:v>11820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0</c:v>
                </c:pt>
                <c:pt idx="1">
                  <c:v>2960</c:v>
                </c:pt>
                <c:pt idx="2">
                  <c:v>0</c:v>
                </c:pt>
                <c:pt idx="3">
                  <c:v>5220</c:v>
                </c:pt>
                <c:pt idx="4">
                  <c:v>12000</c:v>
                </c:pt>
                <c:pt idx="5">
                  <c:v>6520</c:v>
                </c:pt>
                <c:pt idx="6">
                  <c:v>3970</c:v>
                </c:pt>
                <c:pt idx="7">
                  <c:v>3160</c:v>
                </c:pt>
                <c:pt idx="8">
                  <c:v>4580</c:v>
                </c:pt>
                <c:pt idx="9">
                  <c:v>6040</c:v>
                </c:pt>
                <c:pt idx="10">
                  <c:v>2200</c:v>
                </c:pt>
                <c:pt idx="11">
                  <c:v>4130</c:v>
                </c:pt>
              </c:numCache>
            </c:numRef>
          </c:val>
        </c:ser>
        <c:marker val="1"/>
        <c:axId val="81765888"/>
        <c:axId val="81767424"/>
      </c:lineChart>
      <c:catAx>
        <c:axId val="8176588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67424"/>
        <c:crossesAt val="0"/>
        <c:auto val="1"/>
        <c:lblAlgn val="ctr"/>
        <c:lblOffset val="100"/>
      </c:catAx>
      <c:valAx>
        <c:axId val="817674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6588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06"/>
          <c:w val="0.50572808833678395"/>
          <c:h val="0.12522118328958876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42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15520</c:v>
                </c:pt>
                <c:pt idx="1">
                  <c:v>40540</c:v>
                </c:pt>
                <c:pt idx="2">
                  <c:v>20740</c:v>
                </c:pt>
                <c:pt idx="3">
                  <c:v>24620</c:v>
                </c:pt>
                <c:pt idx="4">
                  <c:v>25320</c:v>
                </c:pt>
                <c:pt idx="5">
                  <c:v>48620</c:v>
                </c:pt>
                <c:pt idx="6">
                  <c:v>34930</c:v>
                </c:pt>
                <c:pt idx="7">
                  <c:v>63180</c:v>
                </c:pt>
                <c:pt idx="8">
                  <c:v>42660</c:v>
                </c:pt>
                <c:pt idx="9">
                  <c:v>31700</c:v>
                </c:pt>
                <c:pt idx="10">
                  <c:v>41800</c:v>
                </c:pt>
                <c:pt idx="11">
                  <c:v>14380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32870</c:v>
                </c:pt>
                <c:pt idx="1">
                  <c:v>19800</c:v>
                </c:pt>
                <c:pt idx="2">
                  <c:v>22939.999999999996</c:v>
                </c:pt>
                <c:pt idx="3">
                  <c:v>30860</c:v>
                </c:pt>
                <c:pt idx="4">
                  <c:v>34520</c:v>
                </c:pt>
                <c:pt idx="5">
                  <c:v>29200</c:v>
                </c:pt>
                <c:pt idx="6">
                  <c:v>42980</c:v>
                </c:pt>
                <c:pt idx="7">
                  <c:v>36140</c:v>
                </c:pt>
                <c:pt idx="8">
                  <c:v>48180</c:v>
                </c:pt>
                <c:pt idx="9">
                  <c:v>29900</c:v>
                </c:pt>
                <c:pt idx="10">
                  <c:v>33740</c:v>
                </c:pt>
                <c:pt idx="11">
                  <c:v>15940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22140</c:v>
                </c:pt>
                <c:pt idx="1">
                  <c:v>20805</c:v>
                </c:pt>
                <c:pt idx="2">
                  <c:v>38900</c:v>
                </c:pt>
                <c:pt idx="3">
                  <c:v>31720</c:v>
                </c:pt>
                <c:pt idx="4">
                  <c:v>21900</c:v>
                </c:pt>
                <c:pt idx="5">
                  <c:v>22140</c:v>
                </c:pt>
                <c:pt idx="6">
                  <c:v>35040</c:v>
                </c:pt>
                <c:pt idx="7">
                  <c:v>42559.999999999993</c:v>
                </c:pt>
                <c:pt idx="8">
                  <c:v>36320</c:v>
                </c:pt>
                <c:pt idx="9">
                  <c:v>40819.999999999993</c:v>
                </c:pt>
                <c:pt idx="10">
                  <c:v>19540</c:v>
                </c:pt>
                <c:pt idx="11">
                  <c:v>11560</c:v>
                </c:pt>
              </c:numCache>
            </c:numRef>
          </c:val>
        </c:ser>
        <c:marker val="1"/>
        <c:axId val="83547264"/>
        <c:axId val="83548800"/>
      </c:lineChart>
      <c:catAx>
        <c:axId val="8354726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8800"/>
        <c:crossesAt val="0"/>
        <c:auto val="1"/>
        <c:lblAlgn val="ctr"/>
        <c:lblOffset val="100"/>
      </c:catAx>
      <c:valAx>
        <c:axId val="835488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4726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49699068348586056"/>
          <c:h val="0.13048372504573288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33040.434805440324</c:v>
                </c:pt>
                <c:pt idx="1">
                  <c:v>27621.469306306783</c:v>
                </c:pt>
                <c:pt idx="2">
                  <c:v>31785.682928110073</c:v>
                </c:pt>
                <c:pt idx="3">
                  <c:v>37651.817465735439</c:v>
                </c:pt>
                <c:pt idx="4">
                  <c:v>35974.17213674316</c:v>
                </c:pt>
                <c:pt idx="5">
                  <c:v>36511.751299690179</c:v>
                </c:pt>
                <c:pt idx="6">
                  <c:v>42604.051882581531</c:v>
                </c:pt>
                <c:pt idx="7">
                  <c:v>52919.985296434388</c:v>
                </c:pt>
                <c:pt idx="8">
                  <c:v>34733.025258625217</c:v>
                </c:pt>
                <c:pt idx="9">
                  <c:v>37052.081693141292</c:v>
                </c:pt>
                <c:pt idx="10">
                  <c:v>30876.807298661606</c:v>
                </c:pt>
                <c:pt idx="11">
                  <c:v>27214.226749986872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30176</c:v>
                </c:pt>
                <c:pt idx="1">
                  <c:v>27150</c:v>
                </c:pt>
                <c:pt idx="2">
                  <c:v>29795</c:v>
                </c:pt>
                <c:pt idx="3">
                  <c:v>28280</c:v>
                </c:pt>
                <c:pt idx="4">
                  <c:v>31311</c:v>
                </c:pt>
                <c:pt idx="5">
                  <c:v>33481</c:v>
                </c:pt>
                <c:pt idx="6">
                  <c:v>39426</c:v>
                </c:pt>
                <c:pt idx="7">
                  <c:v>45168</c:v>
                </c:pt>
                <c:pt idx="8">
                  <c:v>35886</c:v>
                </c:pt>
                <c:pt idx="9">
                  <c:v>33866</c:v>
                </c:pt>
                <c:pt idx="10">
                  <c:v>29390</c:v>
                </c:pt>
                <c:pt idx="11">
                  <c:v>26458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24029</c:v>
                </c:pt>
                <c:pt idx="1">
                  <c:v>25871</c:v>
                </c:pt>
                <c:pt idx="2">
                  <c:v>32007</c:v>
                </c:pt>
                <c:pt idx="3">
                  <c:v>30514</c:v>
                </c:pt>
                <c:pt idx="4">
                  <c:v>34097</c:v>
                </c:pt>
                <c:pt idx="5">
                  <c:v>30685</c:v>
                </c:pt>
                <c:pt idx="6">
                  <c:v>38506</c:v>
                </c:pt>
                <c:pt idx="7">
                  <c:v>43038</c:v>
                </c:pt>
                <c:pt idx="8">
                  <c:v>35102</c:v>
                </c:pt>
                <c:pt idx="9">
                  <c:v>32794</c:v>
                </c:pt>
                <c:pt idx="10">
                  <c:v>29295</c:v>
                </c:pt>
                <c:pt idx="11">
                  <c:v>26282</c:v>
                </c:pt>
              </c:numCache>
            </c:numRef>
          </c:val>
        </c:ser>
        <c:marker val="1"/>
        <c:axId val="84048512"/>
        <c:axId val="84116224"/>
      </c:lineChart>
      <c:catAx>
        <c:axId val="840485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116224"/>
        <c:crosses val="autoZero"/>
        <c:auto val="1"/>
        <c:lblAlgn val="ctr"/>
        <c:lblOffset val="100"/>
      </c:catAx>
      <c:valAx>
        <c:axId val="841162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04851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39"/>
          <c:y val="0.85056911988823958"/>
          <c:w val="0.4578691095155567"/>
          <c:h val="0.14943089802362719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9</xdr:row>
      <xdr:rowOff>188595</xdr:rowOff>
    </xdr:from>
    <xdr:to>
      <xdr:col>15</xdr:col>
      <xdr:colOff>771525</xdr:colOff>
      <xdr:row>29</xdr:row>
      <xdr:rowOff>36195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9</xdr:row>
      <xdr:rowOff>171450</xdr:rowOff>
    </xdr:from>
    <xdr:to>
      <xdr:col>16</xdr:col>
      <xdr:colOff>148590</xdr:colOff>
      <xdr:row>31</xdr:row>
      <xdr:rowOff>3810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10</xdr:row>
      <xdr:rowOff>51435</xdr:rowOff>
    </xdr:from>
    <xdr:to>
      <xdr:col>16</xdr:col>
      <xdr:colOff>188595</xdr:colOff>
      <xdr:row>30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46">
          <cell r="F46">
            <v>600580</v>
          </cell>
          <cell r="G46">
            <v>561080</v>
          </cell>
          <cell r="H46">
            <v>661580</v>
          </cell>
          <cell r="I46">
            <v>761000</v>
          </cell>
          <cell r="J46">
            <v>770040</v>
          </cell>
          <cell r="K46">
            <v>858300</v>
          </cell>
          <cell r="L46">
            <v>1128220</v>
          </cell>
          <cell r="M46">
            <v>1299460</v>
          </cell>
          <cell r="N46">
            <v>875520</v>
          </cell>
          <cell r="O46">
            <v>779860</v>
          </cell>
          <cell r="P46">
            <v>669100</v>
          </cell>
          <cell r="Q46">
            <v>604220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82">
          <cell r="E82">
            <v>33040.434805440324</v>
          </cell>
          <cell r="F82">
            <v>27621.469306306783</v>
          </cell>
          <cell r="G82">
            <v>31785.682928110073</v>
          </cell>
          <cell r="H82">
            <v>37651.817465735439</v>
          </cell>
          <cell r="I82">
            <v>35974.17213674316</v>
          </cell>
          <cell r="J82">
            <v>36511.751299690179</v>
          </cell>
          <cell r="K82">
            <v>42604.051882581531</v>
          </cell>
          <cell r="L82">
            <v>52919.985296434388</v>
          </cell>
          <cell r="M82">
            <v>34733.025258625217</v>
          </cell>
          <cell r="N82">
            <v>37052.081693141292</v>
          </cell>
          <cell r="O82">
            <v>30876.807298661606</v>
          </cell>
          <cell r="P82">
            <v>27214.226749986872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45">
          <cell r="F45">
            <v>1520375</v>
          </cell>
        </row>
        <row r="46">
          <cell r="F46">
            <v>625460</v>
          </cell>
          <cell r="G46">
            <v>600500</v>
          </cell>
          <cell r="H46">
            <v>695860</v>
          </cell>
          <cell r="I46">
            <v>689280</v>
          </cell>
          <cell r="J46">
            <v>726220</v>
          </cell>
          <cell r="K46">
            <v>783840</v>
          </cell>
          <cell r="L46">
            <v>1072840</v>
          </cell>
          <cell r="M46">
            <v>1255440</v>
          </cell>
          <cell r="N46">
            <v>844710</v>
          </cell>
          <cell r="O46">
            <v>710980</v>
          </cell>
          <cell r="P46">
            <v>637560</v>
          </cell>
          <cell r="Q46">
            <v>610780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6">
          <cell r="F46">
            <v>595440</v>
          </cell>
          <cell r="G46">
            <v>537220</v>
          </cell>
          <cell r="H46">
            <v>656000</v>
          </cell>
          <cell r="I46">
            <v>710200</v>
          </cell>
          <cell r="J46">
            <v>746780</v>
          </cell>
          <cell r="K46">
            <v>776040</v>
          </cell>
          <cell r="L46">
            <v>1126280</v>
          </cell>
          <cell r="M46">
            <v>1263120</v>
          </cell>
          <cell r="N46">
            <v>816000</v>
          </cell>
          <cell r="O46">
            <v>743420</v>
          </cell>
          <cell r="P46">
            <v>677380</v>
          </cell>
          <cell r="Q46">
            <v>606460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89">
          <cell r="C89">
            <v>10800</v>
          </cell>
          <cell r="D89">
            <v>7040</v>
          </cell>
          <cell r="E89">
            <v>11340</v>
          </cell>
          <cell r="F89">
            <v>9000</v>
          </cell>
          <cell r="G89">
            <v>12800</v>
          </cell>
          <cell r="H89">
            <v>12700</v>
          </cell>
          <cell r="I89">
            <v>5920</v>
          </cell>
          <cell r="J89">
            <v>1700</v>
          </cell>
          <cell r="K89">
            <v>7680</v>
          </cell>
          <cell r="L89">
            <v>3940</v>
          </cell>
          <cell r="M89">
            <v>8980</v>
          </cell>
          <cell r="N89">
            <v>3640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8">
          <cell r="C88">
            <v>286.11251435132033</v>
          </cell>
        </row>
        <row r="89">
          <cell r="C89">
            <v>4800</v>
          </cell>
          <cell r="D89">
            <v>3990</v>
          </cell>
          <cell r="E89">
            <v>2980</v>
          </cell>
          <cell r="F89">
            <v>3040</v>
          </cell>
          <cell r="G89">
            <v>3340</v>
          </cell>
          <cell r="H89">
            <v>6440</v>
          </cell>
          <cell r="I89">
            <v>8420</v>
          </cell>
          <cell r="J89">
            <v>4800</v>
          </cell>
          <cell r="K89">
            <v>3780</v>
          </cell>
          <cell r="L89">
            <v>7320</v>
          </cell>
          <cell r="M89">
            <v>4500</v>
          </cell>
          <cell r="N89">
            <v>11820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9">
          <cell r="D89">
            <v>2960</v>
          </cell>
          <cell r="F89">
            <v>5220</v>
          </cell>
          <cell r="G89">
            <v>12000</v>
          </cell>
          <cell r="H89">
            <v>6520</v>
          </cell>
          <cell r="I89">
            <v>3970</v>
          </cell>
          <cell r="J89">
            <v>3160</v>
          </cell>
          <cell r="K89">
            <v>4580</v>
          </cell>
          <cell r="L89">
            <v>6040</v>
          </cell>
          <cell r="M89">
            <v>2200</v>
          </cell>
          <cell r="N89">
            <v>4130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8">
          <cell r="C88">
            <v>15520</v>
          </cell>
          <cell r="D88">
            <v>40540</v>
          </cell>
          <cell r="E88">
            <v>20740</v>
          </cell>
          <cell r="F88">
            <v>24620</v>
          </cell>
          <cell r="G88">
            <v>25320</v>
          </cell>
          <cell r="H88">
            <v>48620</v>
          </cell>
          <cell r="I88">
            <v>34930</v>
          </cell>
          <cell r="J88">
            <v>63180</v>
          </cell>
          <cell r="K88">
            <v>42660</v>
          </cell>
          <cell r="L88">
            <v>31700</v>
          </cell>
          <cell r="M88">
            <v>41800</v>
          </cell>
          <cell r="N88">
            <v>14380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7">
          <cell r="C87">
            <v>1110.451883361075</v>
          </cell>
        </row>
        <row r="88">
          <cell r="C88">
            <v>32870</v>
          </cell>
          <cell r="D88">
            <v>19800</v>
          </cell>
          <cell r="E88">
            <v>22939.999999999996</v>
          </cell>
          <cell r="F88">
            <v>30860</v>
          </cell>
          <cell r="G88">
            <v>34520</v>
          </cell>
          <cell r="H88">
            <v>29200</v>
          </cell>
          <cell r="I88">
            <v>42980</v>
          </cell>
          <cell r="J88">
            <v>36140</v>
          </cell>
          <cell r="K88">
            <v>48180</v>
          </cell>
          <cell r="L88">
            <v>29900</v>
          </cell>
          <cell r="M88">
            <v>33740</v>
          </cell>
          <cell r="N88">
            <v>15940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8">
          <cell r="C88">
            <v>22140</v>
          </cell>
          <cell r="D88">
            <v>20805</v>
          </cell>
          <cell r="E88">
            <v>38900</v>
          </cell>
          <cell r="F88">
            <v>31720</v>
          </cell>
          <cell r="G88">
            <v>21900</v>
          </cell>
          <cell r="H88">
            <v>22140</v>
          </cell>
          <cell r="I88">
            <v>35040</v>
          </cell>
          <cell r="J88">
            <v>42559.999999999993</v>
          </cell>
          <cell r="K88">
            <v>36320</v>
          </cell>
          <cell r="L88">
            <v>40819.999999999993</v>
          </cell>
          <cell r="M88">
            <v>19540</v>
          </cell>
          <cell r="N88">
            <v>11560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24" sqref="R24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8.44140625" style="1" bestFit="1" customWidth="1"/>
    <col min="4" max="4" width="8.44140625" bestFit="1" customWidth="1"/>
    <col min="5" max="5" width="8.44140625" style="3" bestFit="1" customWidth="1"/>
    <col min="6" max="7" width="8.44140625" bestFit="1" customWidth="1"/>
    <col min="8" max="8" width="8.44140625" style="3" bestFit="1" customWidth="1"/>
    <col min="9" max="10" width="8.44140625" bestFit="1" customWidth="1"/>
    <col min="11" max="11" width="8.6640625" style="3" bestFit="1" customWidth="1"/>
    <col min="12" max="13" width="8.44140625" bestFit="1" customWidth="1"/>
    <col min="14" max="14" width="8.44140625" style="3" bestFit="1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55" t="s">
        <v>2</v>
      </c>
      <c r="D6" s="56" t="s">
        <v>3</v>
      </c>
      <c r="E6" s="56" t="s">
        <v>4</v>
      </c>
      <c r="F6" s="56" t="s">
        <v>5</v>
      </c>
      <c r="G6" s="56" t="s">
        <v>6</v>
      </c>
      <c r="H6" s="56" t="s">
        <v>7</v>
      </c>
      <c r="I6" s="56" t="s">
        <v>8</v>
      </c>
      <c r="J6" s="56" t="s">
        <v>9</v>
      </c>
      <c r="K6" s="56" t="s">
        <v>10</v>
      </c>
      <c r="L6" s="56" t="s">
        <v>11</v>
      </c>
      <c r="M6" s="56" t="s">
        <v>12</v>
      </c>
      <c r="N6" s="57" t="s">
        <v>13</v>
      </c>
      <c r="O6" s="83"/>
      <c r="P6" s="76"/>
      <c r="Q6" s="76"/>
    </row>
    <row r="7" spans="1:17" s="5" customFormat="1" ht="17.100000000000001" customHeight="1">
      <c r="A7" s="15">
        <v>2017</v>
      </c>
      <c r="B7" s="67">
        <v>15098</v>
      </c>
      <c r="C7" s="69">
        <f>[1]AXARQUIA!F46</f>
        <v>600580</v>
      </c>
      <c r="D7" s="14">
        <f>[1]AXARQUIA!G46</f>
        <v>561080</v>
      </c>
      <c r="E7" s="14">
        <f>[1]AXARQUIA!H46</f>
        <v>661580</v>
      </c>
      <c r="F7" s="14">
        <f>[1]AXARQUIA!I46</f>
        <v>761000</v>
      </c>
      <c r="G7" s="14">
        <f>[1]AXARQUIA!J46</f>
        <v>770040</v>
      </c>
      <c r="H7" s="14">
        <f>[1]AXARQUIA!K46</f>
        <v>858300</v>
      </c>
      <c r="I7" s="14">
        <f>[1]AXARQUIA!L46</f>
        <v>1128220</v>
      </c>
      <c r="J7" s="14">
        <f>[1]AXARQUIA!M46</f>
        <v>1299460</v>
      </c>
      <c r="K7" s="14">
        <f>[1]AXARQUIA!N46</f>
        <v>875520</v>
      </c>
      <c r="L7" s="14">
        <f>[1]AXARQUIA!O46</f>
        <v>779860</v>
      </c>
      <c r="M7" s="14">
        <f>[1]AXARQUIA!P46</f>
        <v>669100</v>
      </c>
      <c r="N7" s="70">
        <f>[1]AXARQUIA!Q46</f>
        <v>604220</v>
      </c>
      <c r="O7" s="47">
        <f>SUM(C7:N7)</f>
        <v>9568960</v>
      </c>
      <c r="P7" s="28">
        <f>O7/B7</f>
        <v>633.78990594780771</v>
      </c>
      <c r="Q7" s="29">
        <f>P7/1000</f>
        <v>0.63378990594780771</v>
      </c>
    </row>
    <row r="8" spans="1:17" s="5" customFormat="1" ht="17.100000000000001" customHeight="1">
      <c r="A8" s="66">
        <v>2016</v>
      </c>
      <c r="B8" s="68">
        <v>15117</v>
      </c>
      <c r="C8" s="71">
        <f>[2]AXARQUIA!F46</f>
        <v>625460</v>
      </c>
      <c r="D8" s="58">
        <f>[2]AXARQUIA!G46</f>
        <v>600500</v>
      </c>
      <c r="E8" s="58">
        <f>[2]AXARQUIA!H46</f>
        <v>695860</v>
      </c>
      <c r="F8" s="58">
        <f>[2]AXARQUIA!I46</f>
        <v>689280</v>
      </c>
      <c r="G8" s="58">
        <f>[2]AXARQUIA!J46</f>
        <v>726220</v>
      </c>
      <c r="H8" s="58">
        <f>[2]AXARQUIA!K46</f>
        <v>783840</v>
      </c>
      <c r="I8" s="58">
        <f>[2]AXARQUIA!L46</f>
        <v>1072840</v>
      </c>
      <c r="J8" s="58">
        <f>[2]AXARQUIA!M46</f>
        <v>1255440</v>
      </c>
      <c r="K8" s="58">
        <f>[2]AXARQUIA!N46</f>
        <v>844710</v>
      </c>
      <c r="L8" s="58">
        <f>[2]AXARQUIA!O46</f>
        <v>710980</v>
      </c>
      <c r="M8" s="58">
        <f>[2]AXARQUIA!P46</f>
        <v>637560</v>
      </c>
      <c r="N8" s="72">
        <f>[2]AXARQUIA!Q46</f>
        <v>610780</v>
      </c>
      <c r="O8" s="47">
        <f>SUM(C8:N8)</f>
        <v>9253470</v>
      </c>
      <c r="P8" s="28">
        <f>O8/B8</f>
        <v>612.1234371899186</v>
      </c>
      <c r="Q8" s="29">
        <f>P8/1000</f>
        <v>0.61212343718991857</v>
      </c>
    </row>
    <row r="9" spans="1:17" s="6" customFormat="1" ht="15" thickBot="1">
      <c r="A9" s="16">
        <v>2015</v>
      </c>
      <c r="B9" s="19">
        <v>15511</v>
      </c>
      <c r="C9" s="73">
        <f>[3]AXARQUIA!F46</f>
        <v>595440</v>
      </c>
      <c r="D9" s="17">
        <f>[3]AXARQUIA!G46</f>
        <v>537220</v>
      </c>
      <c r="E9" s="17">
        <f>[3]AXARQUIA!H46</f>
        <v>656000</v>
      </c>
      <c r="F9" s="17">
        <f>[3]AXARQUIA!I46</f>
        <v>710200</v>
      </c>
      <c r="G9" s="17">
        <f>[3]AXARQUIA!J46</f>
        <v>746780</v>
      </c>
      <c r="H9" s="17">
        <f>[3]AXARQUIA!K46</f>
        <v>776040</v>
      </c>
      <c r="I9" s="17">
        <f>[3]AXARQUIA!L46</f>
        <v>1126280</v>
      </c>
      <c r="J9" s="17">
        <f>[3]AXARQUIA!M46</f>
        <v>1263120</v>
      </c>
      <c r="K9" s="17">
        <f>[3]AXARQUIA!N46</f>
        <v>816000</v>
      </c>
      <c r="L9" s="17">
        <f>[3]AXARQUIA!O46</f>
        <v>743420</v>
      </c>
      <c r="M9" s="17">
        <f>[3]AXARQUIA!P46</f>
        <v>677380</v>
      </c>
      <c r="N9" s="74">
        <f>[3]AXARQUIA!Q46</f>
        <v>606460</v>
      </c>
      <c r="O9" s="48">
        <f>SUM(C9:N9)</f>
        <v>9254340</v>
      </c>
      <c r="P9" s="26">
        <f>O9/B9</f>
        <v>596.63077815743668</v>
      </c>
      <c r="Q9" s="27">
        <f>P9/1000</f>
        <v>0.5966307781574367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7" sqref="N7"/>
    </sheetView>
  </sheetViews>
  <sheetFormatPr baseColWidth="10" defaultRowHeight="14.4"/>
  <cols>
    <col min="1" max="1" width="7.109375" customWidth="1"/>
    <col min="2" max="2" width="8.33203125" bestFit="1" customWidth="1"/>
    <col min="3" max="14" width="8.33203125" customWidth="1"/>
    <col min="15" max="15" width="11.44140625" customWidth="1"/>
    <col min="16" max="16" width="12.33203125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52" t="s">
        <v>2</v>
      </c>
      <c r="D6" s="53" t="s">
        <v>3</v>
      </c>
      <c r="E6" s="53" t="s">
        <v>4</v>
      </c>
      <c r="F6" s="53" t="s">
        <v>5</v>
      </c>
      <c r="G6" s="53" t="s">
        <v>6</v>
      </c>
      <c r="H6" s="53" t="s">
        <v>7</v>
      </c>
      <c r="I6" s="53" t="s">
        <v>8</v>
      </c>
      <c r="J6" s="53" t="s">
        <v>9</v>
      </c>
      <c r="K6" s="53" t="s">
        <v>10</v>
      </c>
      <c r="L6" s="53" t="s">
        <v>11</v>
      </c>
      <c r="M6" s="53" t="s">
        <v>12</v>
      </c>
      <c r="N6" s="54" t="s">
        <v>13</v>
      </c>
      <c r="O6" s="89"/>
      <c r="P6" s="85"/>
      <c r="Q6" s="85"/>
    </row>
    <row r="7" spans="1:17" s="13" customFormat="1" ht="17.100000000000001" customHeight="1">
      <c r="A7" s="15">
        <v>2017</v>
      </c>
      <c r="B7" s="67">
        <v>15098</v>
      </c>
      <c r="C7" s="69">
        <f>'[4]Por Municipio - 2017'!C89</f>
        <v>10800</v>
      </c>
      <c r="D7" s="14">
        <f>'[4]Por Municipio - 2017'!D89</f>
        <v>7040</v>
      </c>
      <c r="E7" s="14">
        <f>'[4]Por Municipio - 2017'!E89</f>
        <v>11340</v>
      </c>
      <c r="F7" s="14">
        <f>'[4]Por Municipio - 2017'!F89</f>
        <v>9000</v>
      </c>
      <c r="G7" s="14">
        <f>'[4]Por Municipio - 2017'!G89</f>
        <v>12800</v>
      </c>
      <c r="H7" s="14">
        <f>'[4]Por Municipio - 2017'!H89</f>
        <v>12700</v>
      </c>
      <c r="I7" s="14">
        <f>'[4]Por Municipio - 2017'!I89</f>
        <v>5920</v>
      </c>
      <c r="J7" s="14">
        <f>'[4]Por Municipio - 2017'!J89</f>
        <v>1700</v>
      </c>
      <c r="K7" s="14">
        <f>'[4]Por Municipio - 2017'!K89</f>
        <v>7680</v>
      </c>
      <c r="L7" s="14">
        <f>'[4]Por Municipio - 2017'!L89</f>
        <v>3940</v>
      </c>
      <c r="M7" s="14">
        <f>'[4]Por Municipio - 2017'!M89</f>
        <v>8980</v>
      </c>
      <c r="N7" s="70">
        <f>'[4]Por Municipio - 2017'!N89</f>
        <v>3640</v>
      </c>
      <c r="O7" s="47">
        <f>SUM(C7:N7)</f>
        <v>95540</v>
      </c>
      <c r="P7" s="30">
        <f>O7/B7</f>
        <v>6.3279904623128891</v>
      </c>
      <c r="Q7" s="31">
        <f>P7/1000</f>
        <v>6.3279904623128888E-3</v>
      </c>
    </row>
    <row r="8" spans="1:17" s="13" customFormat="1" ht="17.100000000000001" customHeight="1">
      <c r="A8" s="66">
        <v>2016</v>
      </c>
      <c r="B8" s="68">
        <v>15117</v>
      </c>
      <c r="C8" s="71">
        <f>'[5]Por Municipio - 2016'!C89</f>
        <v>4800</v>
      </c>
      <c r="D8" s="58">
        <f>'[5]Por Municipio - 2016'!D89</f>
        <v>3990</v>
      </c>
      <c r="E8" s="58">
        <f>'[5]Por Municipio - 2016'!E89</f>
        <v>2980</v>
      </c>
      <c r="F8" s="58">
        <f>'[5]Por Municipio - 2016'!F89</f>
        <v>3040</v>
      </c>
      <c r="G8" s="58">
        <f>'[5]Por Municipio - 2016'!G89</f>
        <v>3340</v>
      </c>
      <c r="H8" s="58">
        <f>'[5]Por Municipio - 2016'!H89</f>
        <v>6440</v>
      </c>
      <c r="I8" s="58">
        <f>'[5]Por Municipio - 2016'!I89</f>
        <v>8420</v>
      </c>
      <c r="J8" s="58">
        <f>'[5]Por Municipio - 2016'!J89</f>
        <v>4800</v>
      </c>
      <c r="K8" s="58">
        <f>'[5]Por Municipio - 2016'!K89</f>
        <v>3780</v>
      </c>
      <c r="L8" s="58">
        <f>'[5]Por Municipio - 2016'!L89</f>
        <v>7320</v>
      </c>
      <c r="M8" s="58">
        <f>'[5]Por Municipio - 2016'!M89</f>
        <v>4500</v>
      </c>
      <c r="N8" s="72">
        <f>'[5]Por Municipio - 2016'!N89</f>
        <v>11820</v>
      </c>
      <c r="O8" s="47">
        <f>SUM(C8:N8)</f>
        <v>65230</v>
      </c>
      <c r="P8" s="30">
        <f>O8/B8</f>
        <v>4.3150095918502345</v>
      </c>
      <c r="Q8" s="31">
        <f>P8/1000</f>
        <v>4.3150095918502345E-3</v>
      </c>
    </row>
    <row r="9" spans="1:17" s="7" customFormat="1" ht="15" thickBot="1">
      <c r="A9" s="16">
        <v>2015</v>
      </c>
      <c r="B9" s="19">
        <v>15511</v>
      </c>
      <c r="C9" s="73">
        <f>'[6]Por Municipio - 2015'!C89</f>
        <v>0</v>
      </c>
      <c r="D9" s="17">
        <f>'[6]Por Municipio - 2015'!D89</f>
        <v>2960</v>
      </c>
      <c r="E9" s="17">
        <f>'[6]Por Municipio - 2015'!E89</f>
        <v>0</v>
      </c>
      <c r="F9" s="17">
        <f>'[6]Por Municipio - 2015'!F89</f>
        <v>5220</v>
      </c>
      <c r="G9" s="17">
        <f>'[6]Por Municipio - 2015'!G89</f>
        <v>12000</v>
      </c>
      <c r="H9" s="17">
        <f>'[6]Por Municipio - 2015'!H89</f>
        <v>6520</v>
      </c>
      <c r="I9" s="17">
        <f>'[6]Por Municipio - 2015'!I89</f>
        <v>3970</v>
      </c>
      <c r="J9" s="17">
        <f>'[6]Por Municipio - 2015'!J89</f>
        <v>3160</v>
      </c>
      <c r="K9" s="17">
        <f>'[6]Por Municipio - 2015'!K89</f>
        <v>4580</v>
      </c>
      <c r="L9" s="17">
        <f>'[6]Por Municipio - 2015'!L89</f>
        <v>6040</v>
      </c>
      <c r="M9" s="17">
        <f>'[6]Por Municipio - 2015'!M89</f>
        <v>2200</v>
      </c>
      <c r="N9" s="74">
        <f>'[6]Por Municipio - 2015'!N89</f>
        <v>4130</v>
      </c>
      <c r="O9" s="48">
        <f>SUM(C9:N9)</f>
        <v>50780</v>
      </c>
      <c r="P9" s="32">
        <f>O9/B9</f>
        <v>3.273805686287151</v>
      </c>
      <c r="Q9" s="33">
        <f>P9/1000</f>
        <v>3.2738056862871511E-3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R21" sqref="R21"/>
    </sheetView>
  </sheetViews>
  <sheetFormatPr baseColWidth="10" defaultRowHeight="14.4"/>
  <cols>
    <col min="1" max="1" width="8.5546875" customWidth="1"/>
    <col min="2" max="2" width="8.33203125" bestFit="1" customWidth="1"/>
    <col min="3" max="3" width="6.33203125" bestFit="1" customWidth="1"/>
    <col min="4" max="4" width="6.44140625" bestFit="1" customWidth="1"/>
    <col min="5" max="10" width="6.33203125" bestFit="1" customWidth="1"/>
    <col min="11" max="11" width="8.6640625" bestFit="1" customWidth="1"/>
    <col min="12" max="12" width="6.5546875" bestFit="1" customWidth="1"/>
    <col min="13" max="13" width="8.33203125" bestFit="1" customWidth="1"/>
    <col min="14" max="14" width="7.664062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49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7</v>
      </c>
      <c r="I6" s="50" t="s">
        <v>8</v>
      </c>
      <c r="J6" s="50" t="s">
        <v>9</v>
      </c>
      <c r="K6" s="50" t="s">
        <v>10</v>
      </c>
      <c r="L6" s="50" t="s">
        <v>11</v>
      </c>
      <c r="M6" s="50" t="s">
        <v>12</v>
      </c>
      <c r="N6" s="51" t="s">
        <v>13</v>
      </c>
      <c r="O6" s="95"/>
      <c r="P6" s="91"/>
      <c r="Q6" s="91"/>
    </row>
    <row r="7" spans="1:17" s="13" customFormat="1" ht="17.100000000000001" customHeight="1">
      <c r="A7" s="15">
        <v>2017</v>
      </c>
      <c r="B7" s="67">
        <v>15098</v>
      </c>
      <c r="C7" s="69">
        <f>'[7]VIDRIO POR MUNICIPIOS'!C88</f>
        <v>15520</v>
      </c>
      <c r="D7" s="14">
        <f>'[7]VIDRIO POR MUNICIPIOS'!D88</f>
        <v>40540</v>
      </c>
      <c r="E7" s="14">
        <f>'[7]VIDRIO POR MUNICIPIOS'!E88</f>
        <v>20740</v>
      </c>
      <c r="F7" s="14">
        <f>'[7]VIDRIO POR MUNICIPIOS'!F88</f>
        <v>24620</v>
      </c>
      <c r="G7" s="14">
        <f>'[7]VIDRIO POR MUNICIPIOS'!G88</f>
        <v>25320</v>
      </c>
      <c r="H7" s="14">
        <f>'[7]VIDRIO POR MUNICIPIOS'!H88</f>
        <v>48620</v>
      </c>
      <c r="I7" s="14">
        <f>'[7]VIDRIO POR MUNICIPIOS'!I88</f>
        <v>34930</v>
      </c>
      <c r="J7" s="14">
        <f>'[7]VIDRIO POR MUNICIPIOS'!J88</f>
        <v>63180</v>
      </c>
      <c r="K7" s="14">
        <f>'[7]VIDRIO POR MUNICIPIOS'!K88</f>
        <v>42660</v>
      </c>
      <c r="L7" s="14">
        <f>'[7]VIDRIO POR MUNICIPIOS'!L88</f>
        <v>31700</v>
      </c>
      <c r="M7" s="14">
        <f>'[7]VIDRIO POR MUNICIPIOS'!M88</f>
        <v>41800</v>
      </c>
      <c r="N7" s="70">
        <f>'[7]VIDRIO POR MUNICIPIOS'!N88</f>
        <v>14380</v>
      </c>
      <c r="O7" s="47">
        <f>SUM(C7:N7)</f>
        <v>404010</v>
      </c>
      <c r="P7" s="34">
        <f>O7/B7</f>
        <v>26.75917340045039</v>
      </c>
      <c r="Q7" s="35">
        <f>P7/1000</f>
        <v>2.6759173400450389E-2</v>
      </c>
    </row>
    <row r="8" spans="1:17" s="13" customFormat="1" ht="17.100000000000001" customHeight="1">
      <c r="A8" s="66">
        <v>2016</v>
      </c>
      <c r="B8" s="68">
        <v>15117</v>
      </c>
      <c r="C8" s="71">
        <f>'[8]VIDRIO POR MUNICIPIOS'!C88</f>
        <v>32870</v>
      </c>
      <c r="D8" s="58">
        <f>'[8]VIDRIO POR MUNICIPIOS'!D88</f>
        <v>19800</v>
      </c>
      <c r="E8" s="58">
        <f>'[8]VIDRIO POR MUNICIPIOS'!E88</f>
        <v>22939.999999999996</v>
      </c>
      <c r="F8" s="58">
        <f>'[8]VIDRIO POR MUNICIPIOS'!F88</f>
        <v>30860</v>
      </c>
      <c r="G8" s="58">
        <f>'[8]VIDRIO POR MUNICIPIOS'!G88</f>
        <v>34520</v>
      </c>
      <c r="H8" s="58">
        <f>'[8]VIDRIO POR MUNICIPIOS'!H88</f>
        <v>29200</v>
      </c>
      <c r="I8" s="58">
        <f>'[8]VIDRIO POR MUNICIPIOS'!I88</f>
        <v>42980</v>
      </c>
      <c r="J8" s="58">
        <f>'[8]VIDRIO POR MUNICIPIOS'!J88</f>
        <v>36140</v>
      </c>
      <c r="K8" s="58">
        <f>'[8]VIDRIO POR MUNICIPIOS'!K88</f>
        <v>48180</v>
      </c>
      <c r="L8" s="58">
        <f>'[8]VIDRIO POR MUNICIPIOS'!L88</f>
        <v>29900</v>
      </c>
      <c r="M8" s="58">
        <f>'[8]VIDRIO POR MUNICIPIOS'!M88</f>
        <v>33740</v>
      </c>
      <c r="N8" s="72">
        <f>'[8]VIDRIO POR MUNICIPIOS'!N88</f>
        <v>15940</v>
      </c>
      <c r="O8" s="47">
        <f>SUM(C8:N8)</f>
        <v>377070</v>
      </c>
      <c r="P8" s="34">
        <f>O8/B8</f>
        <v>24.943441158960113</v>
      </c>
      <c r="Q8" s="35">
        <f>P8/1000</f>
        <v>2.4943441158960113E-2</v>
      </c>
    </row>
    <row r="9" spans="1:17" s="4" customFormat="1" ht="15" thickBot="1">
      <c r="A9" s="16">
        <v>2015</v>
      </c>
      <c r="B9" s="19">
        <v>15511</v>
      </c>
      <c r="C9" s="73">
        <f>'[9]VIDRIO POR MUNICIPIOS'!C88</f>
        <v>22140</v>
      </c>
      <c r="D9" s="17">
        <f>'[9]VIDRIO POR MUNICIPIOS'!D88</f>
        <v>20805</v>
      </c>
      <c r="E9" s="17">
        <f>'[9]VIDRIO POR MUNICIPIOS'!E88</f>
        <v>38900</v>
      </c>
      <c r="F9" s="17">
        <f>'[9]VIDRIO POR MUNICIPIOS'!F88</f>
        <v>31720</v>
      </c>
      <c r="G9" s="17">
        <f>'[9]VIDRIO POR MUNICIPIOS'!G88</f>
        <v>21900</v>
      </c>
      <c r="H9" s="17">
        <f>'[9]VIDRIO POR MUNICIPIOS'!H88</f>
        <v>22140</v>
      </c>
      <c r="I9" s="17">
        <f>'[9]VIDRIO POR MUNICIPIOS'!I88</f>
        <v>35040</v>
      </c>
      <c r="J9" s="17">
        <f>'[9]VIDRIO POR MUNICIPIOS'!J88</f>
        <v>42559.999999999993</v>
      </c>
      <c r="K9" s="17">
        <f>'[9]VIDRIO POR MUNICIPIOS'!K88</f>
        <v>36320</v>
      </c>
      <c r="L9" s="17">
        <f>'[9]VIDRIO POR MUNICIPIOS'!L88</f>
        <v>40819.999999999993</v>
      </c>
      <c r="M9" s="17">
        <f>'[9]VIDRIO POR MUNICIPIOS'!M88</f>
        <v>19540</v>
      </c>
      <c r="N9" s="74">
        <f>'[9]VIDRIO POR MUNICIPIOS'!N88</f>
        <v>11560</v>
      </c>
      <c r="O9" s="48">
        <f>SUM(C9:N9)</f>
        <v>343445</v>
      </c>
      <c r="P9" s="36">
        <f>O9/B9</f>
        <v>22.142028238024629</v>
      </c>
      <c r="Q9" s="37">
        <f>P9/1000</f>
        <v>2.2142028238024629E-2</v>
      </c>
    </row>
    <row r="34" spans="2:13">
      <c r="B34" s="78" t="s">
        <v>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R23" sqref="R23"/>
    </sheetView>
  </sheetViews>
  <sheetFormatPr baseColWidth="10" defaultRowHeight="14.4"/>
  <cols>
    <col min="1" max="1" width="7.88671875" customWidth="1"/>
    <col min="2" max="2" width="8.33203125" bestFit="1" customWidth="1"/>
    <col min="3" max="3" width="6.33203125" bestFit="1" customWidth="1"/>
    <col min="4" max="4" width="6.44140625" bestFit="1" customWidth="1"/>
    <col min="5" max="10" width="6.33203125" bestFit="1" customWidth="1"/>
    <col min="11" max="11" width="8.6640625" bestFit="1" customWidth="1"/>
    <col min="12" max="12" width="6.5546875" bestFit="1" customWidth="1"/>
    <col min="13" max="13" width="8.33203125" bestFit="1" customWidth="1"/>
    <col min="14" max="14" width="7.6640625" bestFit="1" customWidth="1"/>
    <col min="15" max="17" width="10.664062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99"/>
      <c r="P6" s="101"/>
      <c r="Q6" s="97"/>
    </row>
    <row r="7" spans="1:17" ht="17.100000000000001" customHeight="1">
      <c r="A7" s="21">
        <v>2017</v>
      </c>
      <c r="B7" s="61">
        <v>15098</v>
      </c>
      <c r="C7" s="63">
        <f>'[10]1.2'!E$82</f>
        <v>33040.434805440324</v>
      </c>
      <c r="D7" s="105">
        <f>'[10]1.2'!F$82</f>
        <v>27621.469306306783</v>
      </c>
      <c r="E7" s="105">
        <f>'[10]1.2'!G$82</f>
        <v>31785.682928110073</v>
      </c>
      <c r="F7" s="105">
        <f>'[10]1.2'!H$82</f>
        <v>37651.817465735439</v>
      </c>
      <c r="G7" s="105">
        <f>'[10]1.2'!I$82</f>
        <v>35974.17213674316</v>
      </c>
      <c r="H7" s="105">
        <f>'[10]1.2'!J$82</f>
        <v>36511.751299690179</v>
      </c>
      <c r="I7" s="105">
        <f>'[10]1.2'!K$82</f>
        <v>42604.051882581531</v>
      </c>
      <c r="J7" s="105">
        <f>'[10]1.2'!L$82</f>
        <v>52919.985296434388</v>
      </c>
      <c r="K7" s="105">
        <f>'[10]1.2'!M$82</f>
        <v>34733.025258625217</v>
      </c>
      <c r="L7" s="105">
        <f>'[10]1.2'!N$82</f>
        <v>37052.081693141292</v>
      </c>
      <c r="M7" s="105">
        <f>'[10]1.2'!O$82</f>
        <v>30876.807298661606</v>
      </c>
      <c r="N7" s="106">
        <f>'[10]1.2'!P$82</f>
        <v>27214.226749986872</v>
      </c>
      <c r="O7" s="45">
        <f>SUM(C7:N7)</f>
        <v>427985.50612145691</v>
      </c>
      <c r="P7" s="44">
        <f>O7/B7</f>
        <v>28.347165592890246</v>
      </c>
      <c r="Q7" s="39">
        <f>P7/1000</f>
        <v>2.8347165592890244E-2</v>
      </c>
    </row>
    <row r="8" spans="1:17" ht="17.100000000000001" customHeight="1">
      <c r="A8" s="59">
        <v>2016</v>
      </c>
      <c r="B8" s="20">
        <v>15117</v>
      </c>
      <c r="C8" s="64">
        <v>30176</v>
      </c>
      <c r="D8" s="38">
        <v>27150</v>
      </c>
      <c r="E8" s="38">
        <v>29795</v>
      </c>
      <c r="F8" s="38">
        <v>28280</v>
      </c>
      <c r="G8" s="38">
        <v>31311</v>
      </c>
      <c r="H8" s="38">
        <v>33481</v>
      </c>
      <c r="I8" s="38">
        <v>39426</v>
      </c>
      <c r="J8" s="38">
        <v>45168</v>
      </c>
      <c r="K8" s="38">
        <v>35886</v>
      </c>
      <c r="L8" s="38">
        <v>33866</v>
      </c>
      <c r="M8" s="38">
        <v>29390</v>
      </c>
      <c r="N8" s="65">
        <v>26458</v>
      </c>
      <c r="O8" s="45">
        <f>SUM(C8:N8)</f>
        <v>390387</v>
      </c>
      <c r="P8" s="44">
        <f>O8/B8</f>
        <v>25.82436991466561</v>
      </c>
      <c r="Q8" s="39">
        <f>P8/1000</f>
        <v>2.582436991466561E-2</v>
      </c>
    </row>
    <row r="9" spans="1:17" s="4" customFormat="1" ht="15" thickBot="1">
      <c r="A9" s="60">
        <v>2015</v>
      </c>
      <c r="B9" s="62">
        <v>15511</v>
      </c>
      <c r="C9" s="40">
        <v>24029</v>
      </c>
      <c r="D9" s="41">
        <v>25871</v>
      </c>
      <c r="E9" s="41">
        <v>32007</v>
      </c>
      <c r="F9" s="41">
        <v>30514</v>
      </c>
      <c r="G9" s="41">
        <v>34097</v>
      </c>
      <c r="H9" s="41">
        <v>30685</v>
      </c>
      <c r="I9" s="41">
        <v>38506</v>
      </c>
      <c r="J9" s="41">
        <v>43038</v>
      </c>
      <c r="K9" s="41">
        <v>35102</v>
      </c>
      <c r="L9" s="41">
        <v>32794</v>
      </c>
      <c r="M9" s="41">
        <v>29295</v>
      </c>
      <c r="N9" s="42">
        <v>26282</v>
      </c>
      <c r="O9" s="46">
        <f>SUM(C9:N9)</f>
        <v>382220</v>
      </c>
      <c r="P9" s="43">
        <f>O9/B9</f>
        <v>24.641867062084973</v>
      </c>
      <c r="Q9" s="25">
        <f>P9/1000</f>
        <v>2.4641867062084974E-2</v>
      </c>
    </row>
    <row r="12" spans="1:17">
      <c r="H12" s="11"/>
    </row>
    <row r="33" spans="2:10">
      <c r="B33" s="78" t="s">
        <v>15</v>
      </c>
      <c r="C33" s="78"/>
      <c r="D33" s="78"/>
      <c r="E33" s="78"/>
      <c r="F33" s="78"/>
      <c r="G33" s="78"/>
      <c r="H33" s="78"/>
      <c r="I33" s="78"/>
      <c r="J33" s="78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