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D7" i="3"/>
  <c r="E7"/>
  <c r="F7"/>
  <c r="G7"/>
  <c r="H7"/>
  <c r="I7"/>
  <c r="J7"/>
  <c r="K7"/>
  <c r="L7"/>
  <c r="M7"/>
  <c r="C7"/>
  <c r="O7" s="1"/>
  <c r="P7" s="1"/>
  <c r="Q7" s="1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i="1" l="1"/>
  <c r="P7" s="1"/>
  <c r="Q7" s="1"/>
  <c r="O7" i="2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<sst xmlns="http://schemas.openxmlformats.org/spreadsheetml/2006/main" count="76" uniqueCount="23">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</sst>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0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164" fontId="23" fillId="5" borderId="7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23" fillId="8" borderId="7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4" fontId="5" fillId="8" borderId="7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20" fillId="0" borderId="19" xfId="1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305030</c:v>
                </c:pt>
                <c:pt idx="1">
                  <c:v>263860</c:v>
                </c:pt>
                <c:pt idx="2">
                  <c:v>366850</c:v>
                </c:pt>
                <c:pt idx="3">
                  <c:v>317490</c:v>
                </c:pt>
                <c:pt idx="4">
                  <c:v>363300</c:v>
                </c:pt>
                <c:pt idx="5">
                  <c:v>350560</c:v>
                </c:pt>
                <c:pt idx="6">
                  <c:v>371830</c:v>
                </c:pt>
                <c:pt idx="7">
                  <c:v>380360</c:v>
                </c:pt>
                <c:pt idx="8">
                  <c:v>327300</c:v>
                </c:pt>
                <c:pt idx="9">
                  <c:v>311300</c:v>
                </c:pt>
                <c:pt idx="10">
                  <c:v>326550</c:v>
                </c:pt>
                <c:pt idx="11">
                  <c:v>235720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310270</c:v>
                </c:pt>
                <c:pt idx="1">
                  <c:v>275820</c:v>
                </c:pt>
                <c:pt idx="2">
                  <c:v>290820</c:v>
                </c:pt>
                <c:pt idx="3">
                  <c:v>164740</c:v>
                </c:pt>
                <c:pt idx="4">
                  <c:v>343190</c:v>
                </c:pt>
                <c:pt idx="5">
                  <c:v>282180</c:v>
                </c:pt>
                <c:pt idx="6">
                  <c:v>326650</c:v>
                </c:pt>
                <c:pt idx="7">
                  <c:v>286790</c:v>
                </c:pt>
                <c:pt idx="8">
                  <c:v>442630</c:v>
                </c:pt>
                <c:pt idx="9">
                  <c:v>317480</c:v>
                </c:pt>
                <c:pt idx="10">
                  <c:v>269130</c:v>
                </c:pt>
                <c:pt idx="11">
                  <c:v>325620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302960</c:v>
                </c:pt>
                <c:pt idx="1">
                  <c:v>284040</c:v>
                </c:pt>
                <c:pt idx="2">
                  <c:v>332720</c:v>
                </c:pt>
                <c:pt idx="3">
                  <c:v>301400</c:v>
                </c:pt>
                <c:pt idx="4">
                  <c:v>323280</c:v>
                </c:pt>
                <c:pt idx="5">
                  <c:v>203640</c:v>
                </c:pt>
                <c:pt idx="6">
                  <c:v>290880</c:v>
                </c:pt>
                <c:pt idx="7">
                  <c:v>290400</c:v>
                </c:pt>
                <c:pt idx="8">
                  <c:v>315760</c:v>
                </c:pt>
                <c:pt idx="9">
                  <c:v>344560</c:v>
                </c:pt>
                <c:pt idx="10">
                  <c:v>206720</c:v>
                </c:pt>
                <c:pt idx="11">
                  <c:v>307910</c:v>
                </c:pt>
              </c:numCache>
            </c:numRef>
          </c:val>
        </c:ser>
        <c:marker val="1"/>
        <c:axId val="83546880"/>
        <c:axId val="83548416"/>
      </c:lineChart>
      <c:catAx>
        <c:axId val="835468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416"/>
        <c:crossesAt val="0"/>
        <c:auto val="1"/>
        <c:lblAlgn val="ctr"/>
        <c:lblOffset val="100"/>
      </c:catAx>
      <c:valAx>
        <c:axId val="835484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688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94"/>
          <c:w val="0.4810481984089845"/>
          <c:h val="0.11075987390302421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92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5173.0719791611155</c:v>
                </c:pt>
                <c:pt idx="1">
                  <c:v>5793.4726267269416</c:v>
                </c:pt>
                <c:pt idx="2">
                  <c:v>9731.6031287604383</c:v>
                </c:pt>
                <c:pt idx="3">
                  <c:v>5168.6899052641857</c:v>
                </c:pt>
                <c:pt idx="4">
                  <c:v>5094.6807134236778</c:v>
                </c:pt>
                <c:pt idx="5">
                  <c:v>6946.7273449723998</c:v>
                </c:pt>
                <c:pt idx="6">
                  <c:v>5556.7925098531096</c:v>
                </c:pt>
                <c:pt idx="7">
                  <c:v>10072.822877916396</c:v>
                </c:pt>
                <c:pt idx="8">
                  <c:v>3508.0944045944784</c:v>
                </c:pt>
                <c:pt idx="9">
                  <c:v>3918.5855237391143</c:v>
                </c:pt>
                <c:pt idx="10">
                  <c:v>4441.687087881447</c:v>
                </c:pt>
                <c:pt idx="11">
                  <c:v>4145.5670926320699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5768.9071381313515</c:v>
                </c:pt>
                <c:pt idx="1">
                  <c:v>7702.3089946310592</c:v>
                </c:pt>
                <c:pt idx="2">
                  <c:v>4440.6221724974139</c:v>
                </c:pt>
                <c:pt idx="3">
                  <c:v>5926.1473059490509</c:v>
                </c:pt>
                <c:pt idx="4">
                  <c:v>5730.4679896582875</c:v>
                </c:pt>
                <c:pt idx="5">
                  <c:v>7156.2000909046919</c:v>
                </c:pt>
                <c:pt idx="6">
                  <c:v>7506.258734382991</c:v>
                </c:pt>
                <c:pt idx="7">
                  <c:v>4647.3068987003116</c:v>
                </c:pt>
                <c:pt idx="8">
                  <c:v>11015.129001670124</c:v>
                </c:pt>
                <c:pt idx="9">
                  <c:v>5687.8398842515435</c:v>
                </c:pt>
                <c:pt idx="10">
                  <c:v>4347.6594906334994</c:v>
                </c:pt>
                <c:pt idx="11">
                  <c:v>18694.786947774315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4199.6312900272806</c:v>
                </c:pt>
                <c:pt idx="1">
                  <c:v>3915.1698143893104</c:v>
                </c:pt>
                <c:pt idx="2">
                  <c:v>5660.3736454121299</c:v>
                </c:pt>
                <c:pt idx="3">
                  <c:v>7107.4098216624598</c:v>
                </c:pt>
                <c:pt idx="4">
                  <c:v>6665.4716375697644</c:v>
                </c:pt>
                <c:pt idx="5">
                  <c:v>7223.1228132293445</c:v>
                </c:pt>
                <c:pt idx="6">
                  <c:v>6068.4382456508138</c:v>
                </c:pt>
                <c:pt idx="7">
                  <c:v>4300.8979751835432</c:v>
                </c:pt>
                <c:pt idx="8">
                  <c:v>13724.078854332889</c:v>
                </c:pt>
                <c:pt idx="9">
                  <c:v>10545.503849905541</c:v>
                </c:pt>
                <c:pt idx="10">
                  <c:v>3133.5965316285683</c:v>
                </c:pt>
                <c:pt idx="11">
                  <c:v>5533.4736655902279</c:v>
                </c:pt>
              </c:numCache>
            </c:numRef>
          </c:val>
        </c:ser>
        <c:marker val="1"/>
        <c:axId val="84117760"/>
        <c:axId val="91557888"/>
      </c:lineChart>
      <c:catAx>
        <c:axId val="8411776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57888"/>
        <c:crossesAt val="0"/>
        <c:auto val="1"/>
        <c:lblAlgn val="ctr"/>
        <c:lblOffset val="100"/>
      </c:catAx>
      <c:valAx>
        <c:axId val="915578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411776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305"/>
          <c:w val="0.51323283082077042"/>
          <c:h val="0.12522118328958878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3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7020</c:v>
                </c:pt>
                <c:pt idx="1">
                  <c:v>5900</c:v>
                </c:pt>
                <c:pt idx="2">
                  <c:v>9900</c:v>
                </c:pt>
                <c:pt idx="3">
                  <c:v>0</c:v>
                </c:pt>
                <c:pt idx="4">
                  <c:v>10640</c:v>
                </c:pt>
                <c:pt idx="5">
                  <c:v>13320</c:v>
                </c:pt>
                <c:pt idx="6">
                  <c:v>8280</c:v>
                </c:pt>
                <c:pt idx="7">
                  <c:v>9740</c:v>
                </c:pt>
                <c:pt idx="8">
                  <c:v>16340</c:v>
                </c:pt>
                <c:pt idx="9">
                  <c:v>2880</c:v>
                </c:pt>
                <c:pt idx="10">
                  <c:v>6460</c:v>
                </c:pt>
                <c:pt idx="11">
                  <c:v>10700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8540</c:v>
                </c:pt>
                <c:pt idx="1">
                  <c:v>15120</c:v>
                </c:pt>
                <c:pt idx="2">
                  <c:v>15000</c:v>
                </c:pt>
                <c:pt idx="3">
                  <c:v>20000</c:v>
                </c:pt>
                <c:pt idx="4">
                  <c:v>10900</c:v>
                </c:pt>
                <c:pt idx="5">
                  <c:v>6880</c:v>
                </c:pt>
                <c:pt idx="6">
                  <c:v>9060</c:v>
                </c:pt>
                <c:pt idx="7">
                  <c:v>6680</c:v>
                </c:pt>
                <c:pt idx="8">
                  <c:v>14680</c:v>
                </c:pt>
                <c:pt idx="9">
                  <c:v>3740</c:v>
                </c:pt>
                <c:pt idx="10">
                  <c:v>0</c:v>
                </c:pt>
                <c:pt idx="11">
                  <c:v>8160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13090</c:v>
                </c:pt>
                <c:pt idx="1">
                  <c:v>10100</c:v>
                </c:pt>
                <c:pt idx="2">
                  <c:v>7000</c:v>
                </c:pt>
                <c:pt idx="3">
                  <c:v>7860</c:v>
                </c:pt>
                <c:pt idx="4">
                  <c:v>7260</c:v>
                </c:pt>
                <c:pt idx="5">
                  <c:v>7280</c:v>
                </c:pt>
                <c:pt idx="6">
                  <c:v>12200</c:v>
                </c:pt>
                <c:pt idx="7">
                  <c:v>7400</c:v>
                </c:pt>
                <c:pt idx="8">
                  <c:v>3420</c:v>
                </c:pt>
                <c:pt idx="9">
                  <c:v>12320</c:v>
                </c:pt>
                <c:pt idx="10">
                  <c:v>7160</c:v>
                </c:pt>
                <c:pt idx="11">
                  <c:v>12600</c:v>
                </c:pt>
              </c:numCache>
            </c:numRef>
          </c:val>
        </c:ser>
        <c:marker val="1"/>
        <c:axId val="92609536"/>
        <c:axId val="92613632"/>
      </c:lineChart>
      <c:catAx>
        <c:axId val="926095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613632"/>
        <c:crossesAt val="0"/>
        <c:auto val="1"/>
        <c:lblAlgn val="ctr"/>
        <c:lblOffset val="100"/>
      </c:catAx>
      <c:valAx>
        <c:axId val="92613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60953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2448348788026655"/>
          <c:h val="0.13048372504573288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16418.686823104694</c:v>
                </c:pt>
                <c:pt idx="1">
                  <c:v>15068.75902527076</c:v>
                </c:pt>
                <c:pt idx="2">
                  <c:v>16444.074909747294</c:v>
                </c:pt>
                <c:pt idx="3">
                  <c:v>14296.547833935019</c:v>
                </c:pt>
                <c:pt idx="4">
                  <c:v>19999.285714285714</c:v>
                </c:pt>
                <c:pt idx="5">
                  <c:v>18595.178571428572</c:v>
                </c:pt>
                <c:pt idx="6">
                  <c:v>17215.714285714283</c:v>
                </c:pt>
                <c:pt idx="7">
                  <c:v>20366.25</c:v>
                </c:pt>
                <c:pt idx="8">
                  <c:v>16320.535714285714</c:v>
                </c:pt>
                <c:pt idx="9">
                  <c:v>12372.49310535025</c:v>
                </c:pt>
                <c:pt idx="10">
                  <c:v>11366.707115278543</c:v>
                </c:pt>
                <c:pt idx="11">
                  <c:v>18709.821428571431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14435</c:v>
                </c:pt>
                <c:pt idx="1">
                  <c:v>14304</c:v>
                </c:pt>
                <c:pt idx="2">
                  <c:v>14561</c:v>
                </c:pt>
                <c:pt idx="3">
                  <c:v>15502</c:v>
                </c:pt>
                <c:pt idx="4">
                  <c:v>16758</c:v>
                </c:pt>
                <c:pt idx="5">
                  <c:v>15437</c:v>
                </c:pt>
                <c:pt idx="6">
                  <c:v>16447</c:v>
                </c:pt>
                <c:pt idx="7">
                  <c:v>18060</c:v>
                </c:pt>
                <c:pt idx="8">
                  <c:v>17090</c:v>
                </c:pt>
                <c:pt idx="9">
                  <c:v>15353</c:v>
                </c:pt>
                <c:pt idx="10">
                  <c:v>14235</c:v>
                </c:pt>
                <c:pt idx="11">
                  <c:v>14380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9403</c:v>
                </c:pt>
                <c:pt idx="1">
                  <c:v>8229</c:v>
                </c:pt>
                <c:pt idx="2">
                  <c:v>10947</c:v>
                </c:pt>
                <c:pt idx="3">
                  <c:v>9173</c:v>
                </c:pt>
                <c:pt idx="4">
                  <c:v>10281</c:v>
                </c:pt>
                <c:pt idx="5">
                  <c:v>12710</c:v>
                </c:pt>
                <c:pt idx="6">
                  <c:v>14552</c:v>
                </c:pt>
                <c:pt idx="7">
                  <c:v>16529</c:v>
                </c:pt>
                <c:pt idx="8">
                  <c:v>15105</c:v>
                </c:pt>
                <c:pt idx="9">
                  <c:v>15938</c:v>
                </c:pt>
                <c:pt idx="10">
                  <c:v>14997</c:v>
                </c:pt>
                <c:pt idx="11">
                  <c:v>11203</c:v>
                </c:pt>
              </c:numCache>
            </c:numRef>
          </c:val>
        </c:ser>
        <c:marker val="1"/>
        <c:axId val="66211840"/>
        <c:axId val="66213376"/>
      </c:lineChart>
      <c:catAx>
        <c:axId val="662118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213376"/>
        <c:crosses val="autoZero"/>
        <c:auto val="1"/>
        <c:lblAlgn val="ctr"/>
        <c:lblOffset val="100"/>
      </c:catAx>
      <c:valAx>
        <c:axId val="66213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21184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805"/>
          <c:y val="0.85056911988823958"/>
          <c:w val="0.51546871365433822"/>
          <c:h val="0.14943089802362716"/>
        </c:manualLayout>
      </c:layout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24">
          <cell r="F24">
            <v>305030</v>
          </cell>
          <cell r="G24">
            <v>263860</v>
          </cell>
          <cell r="H24">
            <v>366850</v>
          </cell>
          <cell r="I24">
            <v>317490</v>
          </cell>
          <cell r="J24">
            <v>363300</v>
          </cell>
          <cell r="K24">
            <v>350560</v>
          </cell>
          <cell r="L24">
            <v>371830</v>
          </cell>
          <cell r="M24">
            <v>380360</v>
          </cell>
          <cell r="N24">
            <v>327300</v>
          </cell>
          <cell r="O24">
            <v>311300</v>
          </cell>
          <cell r="P24">
            <v>326550</v>
          </cell>
          <cell r="Q24">
            <v>235720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70">
          <cell r="E70">
            <v>16418.686823104694</v>
          </cell>
          <cell r="F70">
            <v>15068.75902527076</v>
          </cell>
          <cell r="G70">
            <v>16444.074909747294</v>
          </cell>
          <cell r="H70">
            <v>14296.547833935019</v>
          </cell>
          <cell r="I70">
            <v>19999.285714285714</v>
          </cell>
          <cell r="J70">
            <v>18595.178571428572</v>
          </cell>
          <cell r="K70">
            <v>17215.714285714283</v>
          </cell>
          <cell r="L70">
            <v>20366.25</v>
          </cell>
          <cell r="M70">
            <v>16320.535714285714</v>
          </cell>
          <cell r="N70">
            <v>12372.49310535025</v>
          </cell>
          <cell r="O70">
            <v>11366.707115278543</v>
          </cell>
          <cell r="P70">
            <v>18709.821428571431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25">
          <cell r="F25">
            <v>693360</v>
          </cell>
        </row>
        <row r="26">
          <cell r="F26">
            <v>310270</v>
          </cell>
          <cell r="G26">
            <v>275820</v>
          </cell>
          <cell r="H26">
            <v>290820</v>
          </cell>
          <cell r="I26">
            <v>164740</v>
          </cell>
          <cell r="J26">
            <v>343190</v>
          </cell>
          <cell r="K26">
            <v>282180</v>
          </cell>
          <cell r="L26">
            <v>326650</v>
          </cell>
          <cell r="M26">
            <v>286790</v>
          </cell>
          <cell r="N26">
            <v>442630</v>
          </cell>
          <cell r="O26">
            <v>317480</v>
          </cell>
          <cell r="P26">
            <v>269130</v>
          </cell>
          <cell r="Q26">
            <v>325620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6">
          <cell r="F26">
            <v>302960</v>
          </cell>
          <cell r="G26">
            <v>284040</v>
          </cell>
          <cell r="H26">
            <v>332720</v>
          </cell>
          <cell r="I26">
            <v>301400</v>
          </cell>
          <cell r="J26">
            <v>323280</v>
          </cell>
          <cell r="K26">
            <v>203640</v>
          </cell>
          <cell r="L26">
            <v>290880</v>
          </cell>
          <cell r="M26">
            <v>290400</v>
          </cell>
          <cell r="N26">
            <v>315760</v>
          </cell>
          <cell r="O26">
            <v>344560</v>
          </cell>
          <cell r="P26">
            <v>206720</v>
          </cell>
          <cell r="Q26">
            <v>307910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7">
          <cell r="C77">
            <v>5173.0719791611155</v>
          </cell>
          <cell r="D77">
            <v>5793.4726267269416</v>
          </cell>
          <cell r="E77">
            <v>9731.6031287604383</v>
          </cell>
          <cell r="F77">
            <v>5168.6899052641857</v>
          </cell>
          <cell r="G77">
            <v>5094.6807134236778</v>
          </cell>
          <cell r="H77">
            <v>6946.7273449723998</v>
          </cell>
          <cell r="I77">
            <v>5556.7925098531096</v>
          </cell>
          <cell r="J77">
            <v>10072.822877916396</v>
          </cell>
          <cell r="K77">
            <v>3508.0944045944784</v>
          </cell>
          <cell r="L77">
            <v>3918.5855237391143</v>
          </cell>
          <cell r="M77">
            <v>4441.687087881447</v>
          </cell>
          <cell r="N77">
            <v>4145.5670926320699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1272.3587023056518</v>
          </cell>
        </row>
        <row r="77">
          <cell r="C77">
            <v>5768.9071381313515</v>
          </cell>
          <cell r="D77">
            <v>7702.3089946310592</v>
          </cell>
          <cell r="E77">
            <v>4440.6221724974139</v>
          </cell>
          <cell r="F77">
            <v>5926.1473059490509</v>
          </cell>
          <cell r="G77">
            <v>5730.4679896582875</v>
          </cell>
          <cell r="H77">
            <v>7156.2000909046919</v>
          </cell>
          <cell r="I77">
            <v>7506.258734382991</v>
          </cell>
          <cell r="J77">
            <v>4647.3068987003116</v>
          </cell>
          <cell r="K77">
            <v>11015.129001670124</v>
          </cell>
          <cell r="L77">
            <v>5687.8398842515435</v>
          </cell>
          <cell r="M77">
            <v>4347.6594906334994</v>
          </cell>
          <cell r="N77">
            <v>18694.786947774315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4199.6312900272806</v>
          </cell>
          <cell r="D77">
            <v>3915.1698143893104</v>
          </cell>
          <cell r="E77">
            <v>5660.3736454121299</v>
          </cell>
          <cell r="F77">
            <v>7107.4098216624598</v>
          </cell>
          <cell r="G77">
            <v>6665.4716375697644</v>
          </cell>
          <cell r="H77">
            <v>7223.1228132293445</v>
          </cell>
          <cell r="I77">
            <v>6068.4382456508138</v>
          </cell>
          <cell r="J77">
            <v>4300.8979751835432</v>
          </cell>
          <cell r="K77">
            <v>13724.078854332889</v>
          </cell>
          <cell r="L77">
            <v>10545.503849905541</v>
          </cell>
          <cell r="M77">
            <v>3133.5965316285683</v>
          </cell>
          <cell r="N77">
            <v>5533.4736655902279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7020</v>
          </cell>
          <cell r="D76">
            <v>5900</v>
          </cell>
          <cell r="E76">
            <v>9900</v>
          </cell>
          <cell r="F76">
            <v>0</v>
          </cell>
          <cell r="G76">
            <v>10640</v>
          </cell>
          <cell r="H76">
            <v>13320</v>
          </cell>
          <cell r="I76">
            <v>8280</v>
          </cell>
          <cell r="J76">
            <v>9740</v>
          </cell>
          <cell r="K76">
            <v>16340</v>
          </cell>
          <cell r="L76">
            <v>2880</v>
          </cell>
          <cell r="M76">
            <v>6460</v>
          </cell>
          <cell r="N76">
            <v>10700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5">
          <cell r="C75">
            <v>2915.9766259062872</v>
          </cell>
        </row>
        <row r="76">
          <cell r="C76">
            <v>8540</v>
          </cell>
          <cell r="D76">
            <v>15120</v>
          </cell>
          <cell r="E76">
            <v>15000</v>
          </cell>
          <cell r="F76">
            <v>20000</v>
          </cell>
          <cell r="G76">
            <v>10900</v>
          </cell>
          <cell r="H76">
            <v>6880</v>
          </cell>
          <cell r="I76">
            <v>9060</v>
          </cell>
          <cell r="J76">
            <v>6680</v>
          </cell>
          <cell r="K76">
            <v>14680</v>
          </cell>
          <cell r="L76">
            <v>3740</v>
          </cell>
          <cell r="M76">
            <v>0</v>
          </cell>
          <cell r="N76">
            <v>8160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13090</v>
          </cell>
          <cell r="D76">
            <v>10100</v>
          </cell>
          <cell r="E76">
            <v>7000</v>
          </cell>
          <cell r="F76">
            <v>7860</v>
          </cell>
          <cell r="G76">
            <v>7260</v>
          </cell>
          <cell r="H76">
            <v>7280</v>
          </cell>
          <cell r="I76">
            <v>12200</v>
          </cell>
          <cell r="J76">
            <v>7400</v>
          </cell>
          <cell r="K76">
            <v>3420</v>
          </cell>
          <cell r="L76">
            <v>12320</v>
          </cell>
          <cell r="M76">
            <v>7160</v>
          </cell>
          <cell r="N76">
            <v>12600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72" t="s">
        <v>2</v>
      </c>
      <c r="D6" s="73" t="s">
        <v>3</v>
      </c>
      <c r="E6" s="73" t="s">
        <v>4</v>
      </c>
      <c r="F6" s="73" t="s">
        <v>5</v>
      </c>
      <c r="G6" s="73" t="s">
        <v>6</v>
      </c>
      <c r="H6" s="73" t="s">
        <v>7</v>
      </c>
      <c r="I6" s="73" t="s">
        <v>8</v>
      </c>
      <c r="J6" s="73" t="s">
        <v>9</v>
      </c>
      <c r="K6" s="73" t="s">
        <v>10</v>
      </c>
      <c r="L6" s="73" t="s">
        <v>11</v>
      </c>
      <c r="M6" s="73" t="s">
        <v>12</v>
      </c>
      <c r="N6" s="74" t="s">
        <v>13</v>
      </c>
      <c r="O6" s="83"/>
      <c r="P6" s="76"/>
      <c r="Q6" s="76"/>
    </row>
    <row r="7" spans="1:17" s="5" customFormat="1" ht="16.95" customHeight="1">
      <c r="A7" s="15">
        <v>2017</v>
      </c>
      <c r="B7" s="19">
        <v>9106</v>
      </c>
      <c r="C7" s="55">
        <f>[1]GUADALHORCE!F24</f>
        <v>305030</v>
      </c>
      <c r="D7" s="14">
        <f>[1]GUADALHORCE!G24</f>
        <v>263860</v>
      </c>
      <c r="E7" s="14">
        <f>[1]GUADALHORCE!H24</f>
        <v>366850</v>
      </c>
      <c r="F7" s="14">
        <f>[1]GUADALHORCE!I24</f>
        <v>317490</v>
      </c>
      <c r="G7" s="14">
        <f>[1]GUADALHORCE!J24</f>
        <v>363300</v>
      </c>
      <c r="H7" s="14">
        <f>[1]GUADALHORCE!K24</f>
        <v>350560</v>
      </c>
      <c r="I7" s="14">
        <f>[1]GUADALHORCE!L24</f>
        <v>371830</v>
      </c>
      <c r="J7" s="14">
        <f>[1]GUADALHORCE!M24</f>
        <v>380360</v>
      </c>
      <c r="K7" s="14">
        <f>[1]GUADALHORCE!N24</f>
        <v>327300</v>
      </c>
      <c r="L7" s="14">
        <f>[1]GUADALHORCE!O24</f>
        <v>311300</v>
      </c>
      <c r="M7" s="14">
        <f>[1]GUADALHORCE!P24</f>
        <v>326550</v>
      </c>
      <c r="N7" s="47">
        <f>[1]GUADALHORCE!Q24</f>
        <v>235720</v>
      </c>
      <c r="O7" s="45">
        <f>SUM(C7:N7)</f>
        <v>3920150</v>
      </c>
      <c r="P7" s="28">
        <f>O7/B7</f>
        <v>430.50186690094444</v>
      </c>
      <c r="Q7" s="29">
        <f>P7/1000</f>
        <v>0.43050186690094444</v>
      </c>
    </row>
    <row r="8" spans="1:17" s="5" customFormat="1" ht="16.95" customHeight="1">
      <c r="A8" s="53">
        <v>2016</v>
      </c>
      <c r="B8" s="54">
        <v>9148</v>
      </c>
      <c r="C8" s="56">
        <f>[2]GUADALHORCE!F26</f>
        <v>310270</v>
      </c>
      <c r="D8" s="52">
        <f>[2]GUADALHORCE!G26</f>
        <v>275820</v>
      </c>
      <c r="E8" s="52">
        <f>[2]GUADALHORCE!H26</f>
        <v>290820</v>
      </c>
      <c r="F8" s="52">
        <f>[2]GUADALHORCE!I26</f>
        <v>164740</v>
      </c>
      <c r="G8" s="52">
        <f>[2]GUADALHORCE!J26</f>
        <v>343190</v>
      </c>
      <c r="H8" s="52">
        <f>[2]GUADALHORCE!K26</f>
        <v>282180</v>
      </c>
      <c r="I8" s="52">
        <f>[2]GUADALHORCE!L26</f>
        <v>326650</v>
      </c>
      <c r="J8" s="52">
        <f>[2]GUADALHORCE!M26</f>
        <v>286790</v>
      </c>
      <c r="K8" s="52">
        <f>[2]GUADALHORCE!N26</f>
        <v>442630</v>
      </c>
      <c r="L8" s="52">
        <f>[2]GUADALHORCE!O26</f>
        <v>317480</v>
      </c>
      <c r="M8" s="52">
        <f>[2]GUADALHORCE!P26</f>
        <v>269130</v>
      </c>
      <c r="N8" s="57">
        <f>[2]GUADALHORCE!Q26</f>
        <v>325620</v>
      </c>
      <c r="O8" s="45">
        <f>SUM(C8:N8)</f>
        <v>3635320</v>
      </c>
      <c r="P8" s="28">
        <f>O8/B8</f>
        <v>397.38959335373852</v>
      </c>
      <c r="Q8" s="29">
        <f>P8/1000</f>
        <v>0.39738959335373852</v>
      </c>
    </row>
    <row r="9" spans="1:17" s="6" customFormat="1" ht="16.95" customHeight="1" thickBot="1">
      <c r="A9" s="16">
        <v>2015</v>
      </c>
      <c r="B9" s="20">
        <v>9201</v>
      </c>
      <c r="C9" s="58">
        <f>[3]GUADALHORCE!F26</f>
        <v>302960</v>
      </c>
      <c r="D9" s="17">
        <f>[3]GUADALHORCE!G26</f>
        <v>284040</v>
      </c>
      <c r="E9" s="17">
        <f>[3]GUADALHORCE!H26</f>
        <v>332720</v>
      </c>
      <c r="F9" s="17">
        <f>[3]GUADALHORCE!I26</f>
        <v>301400</v>
      </c>
      <c r="G9" s="17">
        <f>[3]GUADALHORCE!J26</f>
        <v>323280</v>
      </c>
      <c r="H9" s="17">
        <f>[3]GUADALHORCE!K26</f>
        <v>203640</v>
      </c>
      <c r="I9" s="17">
        <f>[3]GUADALHORCE!L26</f>
        <v>290880</v>
      </c>
      <c r="J9" s="17">
        <f>[3]GUADALHORCE!M26</f>
        <v>290400</v>
      </c>
      <c r="K9" s="17">
        <f>[3]GUADALHORCE!N26</f>
        <v>315760</v>
      </c>
      <c r="L9" s="17">
        <f>[3]GUADALHORCE!O26</f>
        <v>344560</v>
      </c>
      <c r="M9" s="17">
        <f>[3]GUADALHORCE!P26</f>
        <v>206720</v>
      </c>
      <c r="N9" s="48">
        <f>[3]GUADALHORCE!Q26</f>
        <v>307910</v>
      </c>
      <c r="O9" s="46">
        <f>SUM(C9:N9)</f>
        <v>3504270</v>
      </c>
      <c r="P9" s="26">
        <f>O9/B9</f>
        <v>380.85751548744702</v>
      </c>
      <c r="Q9" s="27">
        <f>P9/1000</f>
        <v>0.38085751548744701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69" t="s">
        <v>2</v>
      </c>
      <c r="D6" s="70" t="s">
        <v>3</v>
      </c>
      <c r="E6" s="70" t="s">
        <v>4</v>
      </c>
      <c r="F6" s="70" t="s">
        <v>5</v>
      </c>
      <c r="G6" s="70" t="s">
        <v>6</v>
      </c>
      <c r="H6" s="70" t="s">
        <v>7</v>
      </c>
      <c r="I6" s="70" t="s">
        <v>8</v>
      </c>
      <c r="J6" s="70" t="s">
        <v>9</v>
      </c>
      <c r="K6" s="70" t="s">
        <v>10</v>
      </c>
      <c r="L6" s="70" t="s">
        <v>11</v>
      </c>
      <c r="M6" s="70" t="s">
        <v>12</v>
      </c>
      <c r="N6" s="71" t="s">
        <v>13</v>
      </c>
      <c r="O6" s="89"/>
      <c r="P6" s="85"/>
      <c r="Q6" s="85"/>
    </row>
    <row r="7" spans="1:17" s="13" customFormat="1" ht="16.95" customHeight="1">
      <c r="A7" s="15">
        <v>2017</v>
      </c>
      <c r="B7" s="19">
        <v>9106</v>
      </c>
      <c r="C7" s="55">
        <f>'[4]Por Municipio - 2017'!C77</f>
        <v>5173.0719791611155</v>
      </c>
      <c r="D7" s="14">
        <f>'[4]Por Municipio - 2017'!D77</f>
        <v>5793.4726267269416</v>
      </c>
      <c r="E7" s="14">
        <f>'[4]Por Municipio - 2017'!E77</f>
        <v>9731.6031287604383</v>
      </c>
      <c r="F7" s="14">
        <f>'[4]Por Municipio - 2017'!F77</f>
        <v>5168.6899052641857</v>
      </c>
      <c r="G7" s="14">
        <f>'[4]Por Municipio - 2017'!G77</f>
        <v>5094.6807134236778</v>
      </c>
      <c r="H7" s="14">
        <f>'[4]Por Municipio - 2017'!H77</f>
        <v>6946.7273449723998</v>
      </c>
      <c r="I7" s="14">
        <f>'[4]Por Municipio - 2017'!I77</f>
        <v>5556.7925098531096</v>
      </c>
      <c r="J7" s="14">
        <f>'[4]Por Municipio - 2017'!J77</f>
        <v>10072.822877916396</v>
      </c>
      <c r="K7" s="14">
        <f>'[4]Por Municipio - 2017'!K77</f>
        <v>3508.0944045944784</v>
      </c>
      <c r="L7" s="14">
        <f>'[4]Por Municipio - 2017'!L77</f>
        <v>3918.5855237391143</v>
      </c>
      <c r="M7" s="14">
        <f>'[4]Por Municipio - 2017'!M77</f>
        <v>4441.687087881447</v>
      </c>
      <c r="N7" s="47">
        <f>'[4]Por Municipio - 2017'!N77</f>
        <v>4145.5670926320699</v>
      </c>
      <c r="O7" s="45">
        <f>SUM(C7:N7)</f>
        <v>69551.795194925377</v>
      </c>
      <c r="P7" s="30">
        <f>O7/B7</f>
        <v>7.6380183609625938</v>
      </c>
      <c r="Q7" s="31">
        <f>P7/1000</f>
        <v>7.6380183609625939E-3</v>
      </c>
    </row>
    <row r="8" spans="1:17" s="13" customFormat="1" ht="16.95" customHeight="1">
      <c r="A8" s="53">
        <v>2016</v>
      </c>
      <c r="B8" s="54">
        <v>9148</v>
      </c>
      <c r="C8" s="56">
        <f>'[5]Por Municipio - 2016'!C77</f>
        <v>5768.9071381313515</v>
      </c>
      <c r="D8" s="52">
        <f>'[5]Por Municipio - 2016'!D77</f>
        <v>7702.3089946310592</v>
      </c>
      <c r="E8" s="52">
        <f>'[5]Por Municipio - 2016'!E77</f>
        <v>4440.6221724974139</v>
      </c>
      <c r="F8" s="52">
        <f>'[5]Por Municipio - 2016'!F77</f>
        <v>5926.1473059490509</v>
      </c>
      <c r="G8" s="52">
        <f>'[5]Por Municipio - 2016'!G77</f>
        <v>5730.4679896582875</v>
      </c>
      <c r="H8" s="52">
        <f>'[5]Por Municipio - 2016'!H77</f>
        <v>7156.2000909046919</v>
      </c>
      <c r="I8" s="52">
        <f>'[5]Por Municipio - 2016'!I77</f>
        <v>7506.258734382991</v>
      </c>
      <c r="J8" s="52">
        <f>'[5]Por Municipio - 2016'!J77</f>
        <v>4647.3068987003116</v>
      </c>
      <c r="K8" s="52">
        <f>'[5]Por Municipio - 2016'!K77</f>
        <v>11015.129001670124</v>
      </c>
      <c r="L8" s="52">
        <f>'[5]Por Municipio - 2016'!L77</f>
        <v>5687.8398842515435</v>
      </c>
      <c r="M8" s="52">
        <f>'[5]Por Municipio - 2016'!M77</f>
        <v>4347.6594906334994</v>
      </c>
      <c r="N8" s="57">
        <f>'[5]Por Municipio - 2016'!N77</f>
        <v>18694.786947774315</v>
      </c>
      <c r="O8" s="45">
        <f>SUM(C8:N8)</f>
        <v>88623.63464918462</v>
      </c>
      <c r="P8" s="30">
        <f>O8/B8</f>
        <v>9.687760674375232</v>
      </c>
      <c r="Q8" s="31">
        <f>P8/1000</f>
        <v>9.6877606743752329E-3</v>
      </c>
    </row>
    <row r="9" spans="1:17" s="7" customFormat="1" ht="16.95" customHeight="1" thickBot="1">
      <c r="A9" s="16">
        <v>2015</v>
      </c>
      <c r="B9" s="20">
        <v>9201</v>
      </c>
      <c r="C9" s="58">
        <f>'[6]Por Municipio - 2015'!C77</f>
        <v>4199.6312900272806</v>
      </c>
      <c r="D9" s="17">
        <f>'[6]Por Municipio - 2015'!D77</f>
        <v>3915.1698143893104</v>
      </c>
      <c r="E9" s="17">
        <f>'[6]Por Municipio - 2015'!E77</f>
        <v>5660.3736454121299</v>
      </c>
      <c r="F9" s="17">
        <f>'[6]Por Municipio - 2015'!F77</f>
        <v>7107.4098216624598</v>
      </c>
      <c r="G9" s="17">
        <f>'[6]Por Municipio - 2015'!G77</f>
        <v>6665.4716375697644</v>
      </c>
      <c r="H9" s="17">
        <f>'[6]Por Municipio - 2015'!H77</f>
        <v>7223.1228132293445</v>
      </c>
      <c r="I9" s="17">
        <f>'[6]Por Municipio - 2015'!I77</f>
        <v>6068.4382456508138</v>
      </c>
      <c r="J9" s="17">
        <f>'[6]Por Municipio - 2015'!J77</f>
        <v>4300.8979751835432</v>
      </c>
      <c r="K9" s="17">
        <f>'[6]Por Municipio - 2015'!K77</f>
        <v>13724.078854332889</v>
      </c>
      <c r="L9" s="17">
        <f>'[6]Por Municipio - 2015'!L77</f>
        <v>10545.503849905541</v>
      </c>
      <c r="M9" s="17">
        <f>'[6]Por Municipio - 2015'!M77</f>
        <v>3133.5965316285683</v>
      </c>
      <c r="N9" s="48">
        <f>'[6]Por Municipio - 2015'!N77</f>
        <v>5533.4736655902279</v>
      </c>
      <c r="O9" s="46">
        <f>SUM(C9:N9)</f>
        <v>78077.168144581883</v>
      </c>
      <c r="P9" s="32">
        <f>O9/B9</f>
        <v>8.4857263498078339</v>
      </c>
      <c r="Q9" s="33">
        <f>P9/1000</f>
        <v>8.4857263498078345E-3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S24" sqref="S24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49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0" t="s">
        <v>9</v>
      </c>
      <c r="K6" s="50" t="s">
        <v>10</v>
      </c>
      <c r="L6" s="50" t="s">
        <v>11</v>
      </c>
      <c r="M6" s="50" t="s">
        <v>12</v>
      </c>
      <c r="N6" s="51" t="s">
        <v>13</v>
      </c>
      <c r="O6" s="95"/>
      <c r="P6" s="91"/>
      <c r="Q6" s="91"/>
    </row>
    <row r="7" spans="1:17" s="13" customFormat="1" ht="16.95" customHeight="1">
      <c r="A7" s="15">
        <v>2017</v>
      </c>
      <c r="B7" s="19">
        <v>9106</v>
      </c>
      <c r="C7" s="55">
        <f>'[7]VIDRIO POR MUNICIPIOS'!C76</f>
        <v>7020</v>
      </c>
      <c r="D7" s="14">
        <f>'[7]VIDRIO POR MUNICIPIOS'!D76</f>
        <v>5900</v>
      </c>
      <c r="E7" s="14">
        <f>'[7]VIDRIO POR MUNICIPIOS'!E76</f>
        <v>9900</v>
      </c>
      <c r="F7" s="14">
        <f>'[7]VIDRIO POR MUNICIPIOS'!F76</f>
        <v>0</v>
      </c>
      <c r="G7" s="14">
        <f>'[7]VIDRIO POR MUNICIPIOS'!G76</f>
        <v>10640</v>
      </c>
      <c r="H7" s="14">
        <f>'[7]VIDRIO POR MUNICIPIOS'!H76</f>
        <v>13320</v>
      </c>
      <c r="I7" s="14">
        <f>'[7]VIDRIO POR MUNICIPIOS'!I76</f>
        <v>8280</v>
      </c>
      <c r="J7" s="14">
        <f>'[7]VIDRIO POR MUNICIPIOS'!J76</f>
        <v>9740</v>
      </c>
      <c r="K7" s="14">
        <f>'[7]VIDRIO POR MUNICIPIOS'!K76</f>
        <v>16340</v>
      </c>
      <c r="L7" s="14">
        <f>'[7]VIDRIO POR MUNICIPIOS'!L76</f>
        <v>2880</v>
      </c>
      <c r="M7" s="14">
        <f>'[7]VIDRIO POR MUNICIPIOS'!M76</f>
        <v>6460</v>
      </c>
      <c r="N7" s="47">
        <f>'[7]VIDRIO POR MUNICIPIOS'!N76</f>
        <v>10700</v>
      </c>
      <c r="O7" s="45">
        <f>SUM(C7:N7)</f>
        <v>101180</v>
      </c>
      <c r="P7" s="34">
        <f>O7/B7</f>
        <v>11.111355150450253</v>
      </c>
      <c r="Q7" s="35">
        <f>P7/1000</f>
        <v>1.1111355150450253E-2</v>
      </c>
    </row>
    <row r="8" spans="1:17" s="13" customFormat="1" ht="16.95" customHeight="1">
      <c r="A8" s="53">
        <v>2016</v>
      </c>
      <c r="B8" s="54">
        <v>9148</v>
      </c>
      <c r="C8" s="56">
        <f>'[8]VIDRIO POR MUNICIPIOS'!C76</f>
        <v>8540</v>
      </c>
      <c r="D8" s="52">
        <f>'[8]VIDRIO POR MUNICIPIOS'!D76</f>
        <v>15120</v>
      </c>
      <c r="E8" s="52">
        <f>'[8]VIDRIO POR MUNICIPIOS'!E76</f>
        <v>15000</v>
      </c>
      <c r="F8" s="52">
        <f>'[8]VIDRIO POR MUNICIPIOS'!F76</f>
        <v>20000</v>
      </c>
      <c r="G8" s="52">
        <f>'[8]VIDRIO POR MUNICIPIOS'!G76</f>
        <v>10900</v>
      </c>
      <c r="H8" s="52">
        <f>'[8]VIDRIO POR MUNICIPIOS'!H76</f>
        <v>6880</v>
      </c>
      <c r="I8" s="52">
        <f>'[8]VIDRIO POR MUNICIPIOS'!I76</f>
        <v>9060</v>
      </c>
      <c r="J8" s="52">
        <f>'[8]VIDRIO POR MUNICIPIOS'!J76</f>
        <v>6680</v>
      </c>
      <c r="K8" s="52">
        <f>'[8]VIDRIO POR MUNICIPIOS'!K76</f>
        <v>14680</v>
      </c>
      <c r="L8" s="52">
        <f>'[8]VIDRIO POR MUNICIPIOS'!L76</f>
        <v>3740</v>
      </c>
      <c r="M8" s="52">
        <f>'[8]VIDRIO POR MUNICIPIOS'!M76</f>
        <v>0</v>
      </c>
      <c r="N8" s="57">
        <f>'[8]VIDRIO POR MUNICIPIOS'!N76</f>
        <v>8160</v>
      </c>
      <c r="O8" s="45">
        <f>SUM(C8:N8)</f>
        <v>118760</v>
      </c>
      <c r="P8" s="34">
        <f>O8/B8</f>
        <v>12.982072584171403</v>
      </c>
      <c r="Q8" s="35">
        <f>P8/1000</f>
        <v>1.2982072584171403E-2</v>
      </c>
    </row>
    <row r="9" spans="1:17" s="4" customFormat="1" ht="16.95" customHeight="1" thickBot="1">
      <c r="A9" s="16">
        <v>2015</v>
      </c>
      <c r="B9" s="20">
        <v>9201</v>
      </c>
      <c r="C9" s="58">
        <f>'[9]VIDRIO POR MUNICIPIOS'!C76</f>
        <v>13090</v>
      </c>
      <c r="D9" s="17">
        <f>'[9]VIDRIO POR MUNICIPIOS'!D76</f>
        <v>10100</v>
      </c>
      <c r="E9" s="17">
        <f>'[9]VIDRIO POR MUNICIPIOS'!E76</f>
        <v>7000</v>
      </c>
      <c r="F9" s="17">
        <f>'[9]VIDRIO POR MUNICIPIOS'!F76</f>
        <v>7860</v>
      </c>
      <c r="G9" s="17">
        <f>'[9]VIDRIO POR MUNICIPIOS'!G76</f>
        <v>7260</v>
      </c>
      <c r="H9" s="17">
        <f>'[9]VIDRIO POR MUNICIPIOS'!H76</f>
        <v>7280</v>
      </c>
      <c r="I9" s="17">
        <f>'[9]VIDRIO POR MUNICIPIOS'!I76</f>
        <v>12200</v>
      </c>
      <c r="J9" s="17">
        <f>'[9]VIDRIO POR MUNICIPIOS'!J76</f>
        <v>7400</v>
      </c>
      <c r="K9" s="17">
        <f>'[9]VIDRIO POR MUNICIPIOS'!K76</f>
        <v>3420</v>
      </c>
      <c r="L9" s="17">
        <f>'[9]VIDRIO POR MUNICIPIOS'!L76</f>
        <v>12320</v>
      </c>
      <c r="M9" s="17">
        <f>'[9]VIDRIO POR MUNICIPIOS'!M76</f>
        <v>7160</v>
      </c>
      <c r="N9" s="48">
        <f>'[9]VIDRIO POR MUNICIPIOS'!N76</f>
        <v>12600</v>
      </c>
      <c r="O9" s="46">
        <f>SUM(C9:N9)</f>
        <v>107690</v>
      </c>
      <c r="P9" s="36">
        <f>O9/B9</f>
        <v>11.704162591022715</v>
      </c>
      <c r="Q9" s="37">
        <f>P9/1000</f>
        <v>1.1704162591022716E-2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18" sqref="S18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99"/>
      <c r="P6" s="101"/>
      <c r="Q6" s="97"/>
    </row>
    <row r="7" spans="1:17" ht="16.95" customHeight="1">
      <c r="A7" s="21">
        <v>2017</v>
      </c>
      <c r="B7" s="63">
        <v>9106</v>
      </c>
      <c r="C7" s="66">
        <f>'[10]1.2'!E$70</f>
        <v>16418.686823104694</v>
      </c>
      <c r="D7" s="66">
        <f>'[10]1.2'!F$70</f>
        <v>15068.75902527076</v>
      </c>
      <c r="E7" s="105">
        <f>'[10]1.2'!G$70</f>
        <v>16444.074909747294</v>
      </c>
      <c r="F7" s="105">
        <f>'[10]1.2'!H$70</f>
        <v>14296.547833935019</v>
      </c>
      <c r="G7" s="105">
        <f>'[10]1.2'!I$70</f>
        <v>19999.285714285714</v>
      </c>
      <c r="H7" s="105">
        <f>'[10]1.2'!J$70</f>
        <v>18595.178571428572</v>
      </c>
      <c r="I7" s="105">
        <f>'[10]1.2'!K$70</f>
        <v>17215.714285714283</v>
      </c>
      <c r="J7" s="105">
        <f>'[10]1.2'!L$70</f>
        <v>20366.25</v>
      </c>
      <c r="K7" s="105">
        <f>'[10]1.2'!M$70</f>
        <v>16320.535714285714</v>
      </c>
      <c r="L7" s="105">
        <f>'[10]1.2'!N$70</f>
        <v>12372.49310535025</v>
      </c>
      <c r="M7" s="105">
        <f>'[10]1.2'!O$70</f>
        <v>11366.707115278543</v>
      </c>
      <c r="N7" s="106">
        <f>'[10]1.2'!P$70</f>
        <v>18709.821428571431</v>
      </c>
      <c r="O7" s="59">
        <f>SUM(C7:N7)</f>
        <v>197174.05452697226</v>
      </c>
      <c r="P7" s="44">
        <f>O7/B7</f>
        <v>21.653201683172881</v>
      </c>
      <c r="Q7" s="39">
        <f>P7/1000</f>
        <v>2.165320168317288E-2</v>
      </c>
    </row>
    <row r="8" spans="1:17" ht="16.95" customHeight="1">
      <c r="A8" s="61">
        <v>2016</v>
      </c>
      <c r="B8" s="64">
        <v>9148</v>
      </c>
      <c r="C8" s="67">
        <v>14435</v>
      </c>
      <c r="D8" s="38">
        <v>14304</v>
      </c>
      <c r="E8" s="38">
        <v>14561</v>
      </c>
      <c r="F8" s="38">
        <v>15502</v>
      </c>
      <c r="G8" s="38">
        <v>16758</v>
      </c>
      <c r="H8" s="38">
        <v>15437</v>
      </c>
      <c r="I8" s="38">
        <v>16447</v>
      </c>
      <c r="J8" s="38">
        <v>18060</v>
      </c>
      <c r="K8" s="38">
        <v>17090</v>
      </c>
      <c r="L8" s="38">
        <v>15353</v>
      </c>
      <c r="M8" s="38">
        <v>14235</v>
      </c>
      <c r="N8" s="68">
        <v>14380</v>
      </c>
      <c r="O8" s="59">
        <f>SUM(C8:N8)</f>
        <v>186562</v>
      </c>
      <c r="P8" s="44">
        <f>O8/B8</f>
        <v>20.393747267162222</v>
      </c>
      <c r="Q8" s="39">
        <f>P8/1000</f>
        <v>2.0393747267162223E-2</v>
      </c>
    </row>
    <row r="9" spans="1:17" s="4" customFormat="1" ht="16.95" customHeight="1" thickBot="1">
      <c r="A9" s="62">
        <v>2015</v>
      </c>
      <c r="B9" s="65">
        <v>9201</v>
      </c>
      <c r="C9" s="40">
        <v>9403</v>
      </c>
      <c r="D9" s="41">
        <v>8229</v>
      </c>
      <c r="E9" s="41">
        <v>10947</v>
      </c>
      <c r="F9" s="41">
        <v>9173</v>
      </c>
      <c r="G9" s="41">
        <v>10281</v>
      </c>
      <c r="H9" s="41">
        <v>12710</v>
      </c>
      <c r="I9" s="41">
        <v>14552</v>
      </c>
      <c r="J9" s="41">
        <v>16529</v>
      </c>
      <c r="K9" s="41">
        <v>15105</v>
      </c>
      <c r="L9" s="41">
        <v>15938</v>
      </c>
      <c r="M9" s="41">
        <v>14997</v>
      </c>
      <c r="N9" s="42">
        <v>11203</v>
      </c>
      <c r="O9" s="60">
        <f>SUM(C9:N9)</f>
        <v>149067</v>
      </c>
      <c r="P9" s="43">
        <f>O9/B9</f>
        <v>16.201173785458103</v>
      </c>
      <c r="Q9" s="25">
        <f>P9/1000</f>
        <v>1.6201173785458104E-2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