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M7" i="2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D7" i="3"/>
  <c r="E7"/>
  <c r="F7"/>
  <c r="G7"/>
  <c r="H7"/>
  <c r="I7"/>
  <c r="J7"/>
  <c r="K7"/>
  <c r="L7"/>
  <c r="M7"/>
  <c r="C7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7" i="1" l="1"/>
  <c r="P7" s="1"/>
  <c r="Q7" s="1"/>
  <c r="O7" i="2"/>
  <c r="P7" s="1"/>
  <c r="Q7" s="1"/>
  <c r="O7" i="3"/>
  <c r="P7" s="1"/>
  <c r="Q7" s="1"/>
  <c r="O9" i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<sst xmlns="http://schemas.openxmlformats.org/spreadsheetml/2006/main" count="76" uniqueCount="23">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</sst>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0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7" xfId="0" applyNumberFormat="1" applyFont="1" applyFill="1" applyBorder="1" applyAlignment="1">
      <alignment horizontal="center" vertical="center"/>
    </xf>
    <xf numFmtId="164" fontId="23" fillId="4" borderId="7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center" vertical="center"/>
    </xf>
    <xf numFmtId="164" fontId="23" fillId="5" borderId="7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7" xfId="0" applyNumberFormat="1" applyFont="1" applyFill="1" applyBorder="1" applyAlignment="1">
      <alignment horizontal="center" vertical="center"/>
    </xf>
    <xf numFmtId="164" fontId="23" fillId="7" borderId="7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23" fillId="8" borderId="7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4" fontId="5" fillId="8" borderId="7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1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31169.047757716948</c:v>
                </c:pt>
                <c:pt idx="1">
                  <c:v>24960.914385556203</c:v>
                </c:pt>
                <c:pt idx="2">
                  <c:v>37267.140361094935</c:v>
                </c:pt>
                <c:pt idx="3">
                  <c:v>35598.188701223065</c:v>
                </c:pt>
                <c:pt idx="4">
                  <c:v>40999.356435643567</c:v>
                </c:pt>
                <c:pt idx="5">
                  <c:v>41494.539895165988</c:v>
                </c:pt>
                <c:pt idx="6">
                  <c:v>41650.430984274899</c:v>
                </c:pt>
                <c:pt idx="7">
                  <c:v>48711.380314502036</c:v>
                </c:pt>
                <c:pt idx="8">
                  <c:v>38752.690739662205</c:v>
                </c:pt>
                <c:pt idx="9">
                  <c:v>40586.703552708212</c:v>
                </c:pt>
                <c:pt idx="10">
                  <c:v>35277.236458940009</c:v>
                </c:pt>
                <c:pt idx="11">
                  <c:v>20770.195107746069</c:v>
                </c:pt>
              </c:numCache>
            </c:numRef>
          </c:val>
        </c:ser>
        <c:ser>
          <c:idx val="0"/>
          <c:order val="1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136319.86126319671</c:v>
                </c:pt>
                <c:pt idx="1">
                  <c:v>116673.9958182027</c:v>
                </c:pt>
                <c:pt idx="2">
                  <c:v>134609.42362007371</c:v>
                </c:pt>
                <c:pt idx="3">
                  <c:v>147778.94208811969</c:v>
                </c:pt>
                <c:pt idx="4">
                  <c:v>151929.13823578923</c:v>
                </c:pt>
                <c:pt idx="5">
                  <c:v>147470.46357160225</c:v>
                </c:pt>
                <c:pt idx="6">
                  <c:v>160055.15846606865</c:v>
                </c:pt>
                <c:pt idx="7">
                  <c:v>173349.23450330133</c:v>
                </c:pt>
                <c:pt idx="8">
                  <c:v>148687.57896916691</c:v>
                </c:pt>
                <c:pt idx="9">
                  <c:v>143044.12892628013</c:v>
                </c:pt>
                <c:pt idx="10">
                  <c:v>136227.44388909818</c:v>
                </c:pt>
                <c:pt idx="11">
                  <c:v>136245.37863435593</c:v>
                </c:pt>
              </c:numCache>
            </c:numRef>
          </c:val>
        </c:ser>
        <c:ser>
          <c:idx val="1"/>
          <c:order val="2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148355.65721855071</c:v>
                </c:pt>
                <c:pt idx="1">
                  <c:v>120686.60874261727</c:v>
                </c:pt>
                <c:pt idx="2">
                  <c:v>145235.53530375494</c:v>
                </c:pt>
                <c:pt idx="3">
                  <c:v>131219.15838137831</c:v>
                </c:pt>
                <c:pt idx="4">
                  <c:v>147904.6196201428</c:v>
                </c:pt>
                <c:pt idx="5">
                  <c:v>133443.79985696531</c:v>
                </c:pt>
                <c:pt idx="6">
                  <c:v>129508.26608517705</c:v>
                </c:pt>
                <c:pt idx="7">
                  <c:v>159151.32772130211</c:v>
                </c:pt>
                <c:pt idx="8">
                  <c:v>129242.75483488319</c:v>
                </c:pt>
                <c:pt idx="9">
                  <c:v>124770.48079370288</c:v>
                </c:pt>
                <c:pt idx="10">
                  <c:v>123893.52282045028</c:v>
                </c:pt>
                <c:pt idx="11">
                  <c:v>129900.55479275282</c:v>
                </c:pt>
              </c:numCache>
            </c:numRef>
          </c:val>
        </c:ser>
        <c:marker val="1"/>
        <c:axId val="84117376"/>
        <c:axId val="84118912"/>
      </c:lineChart>
      <c:catAx>
        <c:axId val="841173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118912"/>
        <c:crossesAt val="0"/>
        <c:auto val="1"/>
        <c:lblAlgn val="ctr"/>
        <c:lblOffset val="100"/>
      </c:catAx>
      <c:valAx>
        <c:axId val="841189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41173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94"/>
          <c:w val="0.51536421775074082"/>
          <c:h val="0.11075987390302421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92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6162.9340511440114</c:v>
                </c:pt>
                <c:pt idx="1">
                  <c:v>1661.3835800807535</c:v>
                </c:pt>
                <c:pt idx="2">
                  <c:v>2441.2166890982503</c:v>
                </c:pt>
                <c:pt idx="3">
                  <c:v>2975.2328398384925</c:v>
                </c:pt>
                <c:pt idx="4">
                  <c:v>7208.0861372812924</c:v>
                </c:pt>
                <c:pt idx="5">
                  <c:v>2975.2328398384925</c:v>
                </c:pt>
                <c:pt idx="6">
                  <c:v>2237.7819650067295</c:v>
                </c:pt>
                <c:pt idx="7">
                  <c:v>6456.9502018842522</c:v>
                </c:pt>
                <c:pt idx="8">
                  <c:v>3314.2907133243611</c:v>
                </c:pt>
                <c:pt idx="9">
                  <c:v>3297.3378196500676</c:v>
                </c:pt>
                <c:pt idx="10">
                  <c:v>5672.8506056527585</c:v>
                </c:pt>
                <c:pt idx="11">
                  <c:v>2000.4414535666217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1272.3587023056518</c:v>
                </c:pt>
                <c:pt idx="1">
                  <c:v>4019.4756172209754</c:v>
                </c:pt>
                <c:pt idx="2">
                  <c:v>1252.7436127872641</c:v>
                </c:pt>
                <c:pt idx="3">
                  <c:v>4658.9652073436901</c:v>
                </c:pt>
                <c:pt idx="4">
                  <c:v>1709.0409551932212</c:v>
                </c:pt>
                <c:pt idx="5">
                  <c:v>1493.3367569649506</c:v>
                </c:pt>
                <c:pt idx="6">
                  <c:v>4418.2257029143666</c:v>
                </c:pt>
                <c:pt idx="7">
                  <c:v>1601.188856079086</c:v>
                </c:pt>
                <c:pt idx="8">
                  <c:v>1933.0414687379637</c:v>
                </c:pt>
                <c:pt idx="9">
                  <c:v>4133.1878289896013</c:v>
                </c:pt>
                <c:pt idx="10">
                  <c:v>1103.4099370907691</c:v>
                </c:pt>
                <c:pt idx="11">
                  <c:v>3418.0819103864424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1616.8821678676545</c:v>
                </c:pt>
                <c:pt idx="1">
                  <c:v>3806.2498731350856</c:v>
                </c:pt>
                <c:pt idx="2">
                  <c:v>764.09621435095914</c:v>
                </c:pt>
                <c:pt idx="3">
                  <c:v>1248.4786359484422</c:v>
                </c:pt>
                <c:pt idx="4">
                  <c:v>4798.2076524916265</c:v>
                </c:pt>
                <c:pt idx="5">
                  <c:v>1555.4815792144525</c:v>
                </c:pt>
                <c:pt idx="6">
                  <c:v>1555.4815792144525</c:v>
                </c:pt>
                <c:pt idx="7">
                  <c:v>5599.1109306810104</c:v>
                </c:pt>
                <c:pt idx="8">
                  <c:v>989.23170607936663</c:v>
                </c:pt>
                <c:pt idx="9">
                  <c:v>914.18654216989739</c:v>
                </c:pt>
                <c:pt idx="10">
                  <c:v>4805.2105957576368</c:v>
                </c:pt>
                <c:pt idx="11">
                  <c:v>463.91555871308231</c:v>
                </c:pt>
              </c:numCache>
            </c:numRef>
          </c:val>
        </c:ser>
        <c:marker val="1"/>
        <c:axId val="127089664"/>
        <c:axId val="127124224"/>
      </c:lineChart>
      <c:catAx>
        <c:axId val="12708966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124224"/>
        <c:crossesAt val="0"/>
        <c:auto val="1"/>
        <c:lblAlgn val="ctr"/>
        <c:lblOffset val="100"/>
      </c:catAx>
      <c:valAx>
        <c:axId val="1271242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08966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305"/>
          <c:w val="0.52328308207705176"/>
          <c:h val="0.12522118328958878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3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5799.4960981047934</c:v>
                </c:pt>
                <c:pt idx="1">
                  <c:v>5560.7759197324413</c:v>
                </c:pt>
                <c:pt idx="2">
                  <c:v>5041.2084726867333</c:v>
                </c:pt>
                <c:pt idx="3">
                  <c:v>7344.1560758082496</c:v>
                </c:pt>
                <c:pt idx="4">
                  <c:v>5792.4749163879596</c:v>
                </c:pt>
                <c:pt idx="5">
                  <c:v>2815.4938684503904</c:v>
                </c:pt>
                <c:pt idx="6">
                  <c:v>2991.0234113712377</c:v>
                </c:pt>
                <c:pt idx="7">
                  <c:v>6550.7625418060197</c:v>
                </c:pt>
                <c:pt idx="8">
                  <c:v>8221.8037904124867</c:v>
                </c:pt>
                <c:pt idx="9">
                  <c:v>4851.6365663322185</c:v>
                </c:pt>
                <c:pt idx="10">
                  <c:v>2857.6209587513936</c:v>
                </c:pt>
                <c:pt idx="11">
                  <c:v>2710.1761426978819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2915.9766259062872</c:v>
                </c:pt>
                <c:pt idx="1">
                  <c:v>1440.5064386971108</c:v>
                </c:pt>
                <c:pt idx="2">
                  <c:v>6041.7357428849691</c:v>
                </c:pt>
                <c:pt idx="3">
                  <c:v>2971.9186235255925</c:v>
                </c:pt>
                <c:pt idx="4">
                  <c:v>2524.3826425711504</c:v>
                </c:pt>
                <c:pt idx="5">
                  <c:v>8055.6476571799594</c:v>
                </c:pt>
                <c:pt idx="6">
                  <c:v>4629.2003029975112</c:v>
                </c:pt>
                <c:pt idx="7">
                  <c:v>5831.9532518125743</c:v>
                </c:pt>
                <c:pt idx="8">
                  <c:v>8097.6041553944378</c:v>
                </c:pt>
                <c:pt idx="9">
                  <c:v>7992.7129098582409</c:v>
                </c:pt>
                <c:pt idx="10">
                  <c:v>5601.1925116329403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6078.4422484326851</c:v>
                </c:pt>
                <c:pt idx="1">
                  <c:v>5507.0258208479436</c:v>
                </c:pt>
                <c:pt idx="2">
                  <c:v>4378.4783763680798</c:v>
                </c:pt>
                <c:pt idx="3">
                  <c:v>5842.7329720539792</c:v>
                </c:pt>
                <c:pt idx="4">
                  <c:v>0</c:v>
                </c:pt>
                <c:pt idx="5">
                  <c:v>8906.9535649771551</c:v>
                </c:pt>
                <c:pt idx="6">
                  <c:v>5278.4592498140473</c:v>
                </c:pt>
                <c:pt idx="7">
                  <c:v>7478.4124960153013</c:v>
                </c:pt>
                <c:pt idx="8">
                  <c:v>2892.7956646477528</c:v>
                </c:pt>
                <c:pt idx="9">
                  <c:v>2799.9404951652323</c:v>
                </c:pt>
                <c:pt idx="10">
                  <c:v>2971.3654234406545</c:v>
                </c:pt>
                <c:pt idx="11">
                  <c:v>2735.656147061949</c:v>
                </c:pt>
              </c:numCache>
            </c:numRef>
          </c:val>
        </c:ser>
        <c:marker val="1"/>
        <c:axId val="81572992"/>
        <c:axId val="81574528"/>
      </c:lineChart>
      <c:catAx>
        <c:axId val="815729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4528"/>
        <c:crossesAt val="0"/>
        <c:auto val="1"/>
        <c:lblAlgn val="ctr"/>
        <c:lblOffset val="100"/>
      </c:catAx>
      <c:valAx>
        <c:axId val="81574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7299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60305840247278"/>
          <c:h val="0.13048372504573288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967.16417910447763</c:v>
                </c:pt>
                <c:pt idx="1">
                  <c:v>922.38805970149247</c:v>
                </c:pt>
                <c:pt idx="2">
                  <c:v>884.77611940298505</c:v>
                </c:pt>
                <c:pt idx="3">
                  <c:v>1117.6119402985075</c:v>
                </c:pt>
                <c:pt idx="4">
                  <c:v>1198.2089552238806</c:v>
                </c:pt>
                <c:pt idx="5">
                  <c:v>1282.3880597014925</c:v>
                </c:pt>
                <c:pt idx="6">
                  <c:v>1477.6119402985075</c:v>
                </c:pt>
                <c:pt idx="7">
                  <c:v>1253.7313432835822</c:v>
                </c:pt>
                <c:pt idx="8">
                  <c:v>1185.6716417910447</c:v>
                </c:pt>
                <c:pt idx="9">
                  <c:v>901.71428571428578</c:v>
                </c:pt>
                <c:pt idx="10">
                  <c:v>685.71428571428567</c:v>
                </c:pt>
                <c:pt idx="11">
                  <c:v>972.53731343283584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879</c:v>
                </c:pt>
                <c:pt idx="1">
                  <c:v>720</c:v>
                </c:pt>
                <c:pt idx="2">
                  <c:v>1286</c:v>
                </c:pt>
                <c:pt idx="3">
                  <c:v>847</c:v>
                </c:pt>
                <c:pt idx="4">
                  <c:v>1426</c:v>
                </c:pt>
                <c:pt idx="5">
                  <c:v>1223</c:v>
                </c:pt>
                <c:pt idx="6">
                  <c:v>720</c:v>
                </c:pt>
                <c:pt idx="7">
                  <c:v>1594</c:v>
                </c:pt>
                <c:pt idx="8">
                  <c:v>1386</c:v>
                </c:pt>
                <c:pt idx="9">
                  <c:v>962</c:v>
                </c:pt>
                <c:pt idx="10">
                  <c:v>1078</c:v>
                </c:pt>
                <c:pt idx="11">
                  <c:v>935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799</c:v>
                </c:pt>
                <c:pt idx="1">
                  <c:v>1032</c:v>
                </c:pt>
                <c:pt idx="2">
                  <c:v>670</c:v>
                </c:pt>
                <c:pt idx="3">
                  <c:v>1044</c:v>
                </c:pt>
                <c:pt idx="4">
                  <c:v>1005</c:v>
                </c:pt>
                <c:pt idx="5">
                  <c:v>988</c:v>
                </c:pt>
                <c:pt idx="6">
                  <c:v>1290</c:v>
                </c:pt>
                <c:pt idx="7">
                  <c:v>1093</c:v>
                </c:pt>
                <c:pt idx="8">
                  <c:v>1086</c:v>
                </c:pt>
                <c:pt idx="9">
                  <c:v>846</c:v>
                </c:pt>
                <c:pt idx="10">
                  <c:v>931</c:v>
                </c:pt>
                <c:pt idx="11">
                  <c:v>1257</c:v>
                </c:pt>
              </c:numCache>
            </c:numRef>
          </c:val>
        </c:ser>
        <c:marker val="1"/>
        <c:axId val="81603584"/>
        <c:axId val="81605376"/>
      </c:lineChart>
      <c:catAx>
        <c:axId val="8160358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5376"/>
        <c:crosses val="autoZero"/>
        <c:auto val="1"/>
        <c:lblAlgn val="ctr"/>
        <c:lblOffset val="100"/>
      </c:catAx>
      <c:valAx>
        <c:axId val="81605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358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805"/>
          <c:y val="0.85056911988823958"/>
          <c:w val="0.47514925951771725"/>
          <c:h val="0.14943089802362716"/>
        </c:manualLayout>
      </c:layout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34">
          <cell r="F34">
            <v>31169.047757716948</v>
          </cell>
          <cell r="G34">
            <v>24960.914385556203</v>
          </cell>
          <cell r="H34">
            <v>37267.140361094935</v>
          </cell>
          <cell r="I34">
            <v>35598.188701223065</v>
          </cell>
          <cell r="J34">
            <v>40999.356435643567</v>
          </cell>
          <cell r="K34">
            <v>41494.539895165988</v>
          </cell>
          <cell r="L34">
            <v>41650.430984274899</v>
          </cell>
          <cell r="M34">
            <v>48711.380314502036</v>
          </cell>
          <cell r="N34">
            <v>38752.690739662205</v>
          </cell>
          <cell r="O34">
            <v>40586.703552708212</v>
          </cell>
          <cell r="P34">
            <v>35277.236458940009</v>
          </cell>
          <cell r="Q34">
            <v>20770.195107746069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69">
          <cell r="E69">
            <v>967.16417910447763</v>
          </cell>
          <cell r="F69">
            <v>922.38805970149247</v>
          </cell>
          <cell r="G69">
            <v>884.77611940298505</v>
          </cell>
          <cell r="H69">
            <v>1117.6119402985075</v>
          </cell>
          <cell r="I69">
            <v>1198.2089552238806</v>
          </cell>
          <cell r="J69">
            <v>1282.3880597014925</v>
          </cell>
          <cell r="K69">
            <v>1477.6119402985075</v>
          </cell>
          <cell r="L69">
            <v>1253.7313432835822</v>
          </cell>
          <cell r="M69">
            <v>1185.6716417910447</v>
          </cell>
          <cell r="N69">
            <v>901.71428571428578</v>
          </cell>
          <cell r="O69">
            <v>685.71428571428567</v>
          </cell>
          <cell r="P69">
            <v>972.53731343283584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6">
          <cell r="F6">
            <v>15688.138456048531</v>
          </cell>
        </row>
        <row r="7">
          <cell r="F7">
            <v>109478.13250862376</v>
          </cell>
          <cell r="G7">
            <v>85965.276555251578</v>
          </cell>
          <cell r="H7">
            <v>97087.572261210895</v>
          </cell>
          <cell r="I7">
            <v>91999.141191863921</v>
          </cell>
          <cell r="J7">
            <v>102260.5542999881</v>
          </cell>
          <cell r="K7">
            <v>95473.417390270013</v>
          </cell>
          <cell r="L7">
            <v>91991.454740097543</v>
          </cell>
          <cell r="M7">
            <v>114405.14809087665</v>
          </cell>
          <cell r="N7">
            <v>93336.583799214946</v>
          </cell>
          <cell r="O7">
            <v>91983.76828833115</v>
          </cell>
          <cell r="P7">
            <v>89570.222433686213</v>
          </cell>
          <cell r="Q7">
            <v>96641.758058760563</v>
          </cell>
        </row>
        <row r="34">
          <cell r="F34">
            <v>38877.524709926947</v>
          </cell>
          <cell r="G34">
            <v>34721.332187365704</v>
          </cell>
          <cell r="H34">
            <v>48147.963042544048</v>
          </cell>
          <cell r="I34">
            <v>39220.017189514394</v>
          </cell>
          <cell r="J34">
            <v>45644.065320154703</v>
          </cell>
          <cell r="K34">
            <v>37970.382466695315</v>
          </cell>
          <cell r="L34">
            <v>37516.811345079499</v>
          </cell>
          <cell r="M34">
            <v>44746.179630425439</v>
          </cell>
          <cell r="N34">
            <v>35906.171035668245</v>
          </cell>
          <cell r="O34">
            <v>32786.712505371725</v>
          </cell>
          <cell r="P34">
            <v>34323.300386764073</v>
          </cell>
          <cell r="Q34">
            <v>33258.796733992262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7">
          <cell r="F7">
            <v>101256.04225352113</v>
          </cell>
          <cell r="G7">
            <v>85713.389671361496</v>
          </cell>
          <cell r="H7">
            <v>103275.79812206572</v>
          </cell>
          <cell r="I7">
            <v>106479.00469483568</v>
          </cell>
          <cell r="J7">
            <v>107338.97887323944</v>
          </cell>
          <cell r="K7">
            <v>101579.51877934272</v>
          </cell>
          <cell r="L7">
            <v>111141.80046948357</v>
          </cell>
          <cell r="M7">
            <v>123737.66079812206</v>
          </cell>
          <cell r="N7">
            <v>106479.00469483568</v>
          </cell>
          <cell r="O7">
            <v>100443.40610328638</v>
          </cell>
          <cell r="P7">
            <v>97050.84741784037</v>
          </cell>
          <cell r="Q7">
            <v>98723.457746478874</v>
          </cell>
        </row>
        <row r="34">
          <cell r="F34">
            <v>35063.819009675586</v>
          </cell>
          <cell r="G34">
            <v>30960.606146841208</v>
          </cell>
          <cell r="H34">
            <v>31333.625498007968</v>
          </cell>
          <cell r="I34">
            <v>41299.93739328401</v>
          </cell>
          <cell r="J34">
            <v>44590.159362549799</v>
          </cell>
          <cell r="K34">
            <v>45890.944792259535</v>
          </cell>
          <cell r="L34">
            <v>48913.357996585088</v>
          </cell>
          <cell r="M34">
            <v>49611.573705179282</v>
          </cell>
          <cell r="N34">
            <v>42208.574274331244</v>
          </cell>
          <cell r="O34">
            <v>42600.722822993739</v>
          </cell>
          <cell r="P34">
            <v>39176.596471257828</v>
          </cell>
          <cell r="Q34">
            <v>37521.920887877066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76">
          <cell r="C76">
            <v>6162.9340511440114</v>
          </cell>
          <cell r="D76">
            <v>1661.3835800807535</v>
          </cell>
          <cell r="E76">
            <v>2441.2166890982503</v>
          </cell>
          <cell r="F76">
            <v>2975.2328398384925</v>
          </cell>
          <cell r="G76">
            <v>7208.0861372812924</v>
          </cell>
          <cell r="H76">
            <v>2975.2328398384925</v>
          </cell>
          <cell r="I76">
            <v>2237.7819650067295</v>
          </cell>
          <cell r="J76">
            <v>6456.9502018842522</v>
          </cell>
          <cell r="K76">
            <v>3314.2907133243611</v>
          </cell>
          <cell r="L76">
            <v>3297.3378196500676</v>
          </cell>
          <cell r="M76">
            <v>5672.8506056527585</v>
          </cell>
          <cell r="N76">
            <v>2000.4414535666217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121.35578201151972</v>
          </cell>
        </row>
        <row r="76">
          <cell r="C76">
            <v>1272.3587023056518</v>
          </cell>
          <cell r="D76">
            <v>4019.4756172209754</v>
          </cell>
          <cell r="E76">
            <v>1252.7436127872641</v>
          </cell>
          <cell r="F76">
            <v>4658.9652073436901</v>
          </cell>
          <cell r="G76">
            <v>1709.0409551932212</v>
          </cell>
          <cell r="H76">
            <v>1493.3367569649506</v>
          </cell>
          <cell r="I76">
            <v>4418.2257029143666</v>
          </cell>
          <cell r="J76">
            <v>1601.188856079086</v>
          </cell>
          <cell r="K76">
            <v>1933.0414687379637</v>
          </cell>
          <cell r="L76">
            <v>4133.1878289896013</v>
          </cell>
          <cell r="M76">
            <v>1103.4099370907691</v>
          </cell>
          <cell r="N76">
            <v>3418.0819103864424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1616.8821678676545</v>
          </cell>
          <cell r="D76">
            <v>3806.2498731350856</v>
          </cell>
          <cell r="E76">
            <v>764.09621435095914</v>
          </cell>
          <cell r="F76">
            <v>1248.4786359484422</v>
          </cell>
          <cell r="G76">
            <v>4798.2076524916265</v>
          </cell>
          <cell r="H76">
            <v>1555.4815792144525</v>
          </cell>
          <cell r="I76">
            <v>1555.4815792144525</v>
          </cell>
          <cell r="J76">
            <v>5599.1109306810104</v>
          </cell>
          <cell r="K76">
            <v>989.23170607936663</v>
          </cell>
          <cell r="L76">
            <v>914.18654216989739</v>
          </cell>
          <cell r="M76">
            <v>4805.2105957576368</v>
          </cell>
          <cell r="N76">
            <v>463.91555871308231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5799.4960981047934</v>
          </cell>
          <cell r="D75">
            <v>5560.7759197324413</v>
          </cell>
          <cell r="E75">
            <v>5041.2084726867333</v>
          </cell>
          <cell r="F75">
            <v>7344.1560758082496</v>
          </cell>
          <cell r="G75">
            <v>5792.4749163879596</v>
          </cell>
          <cell r="H75">
            <v>2815.4938684503904</v>
          </cell>
          <cell r="I75">
            <v>2991.0234113712377</v>
          </cell>
          <cell r="J75">
            <v>6550.7625418060197</v>
          </cell>
          <cell r="K75">
            <v>8221.8037904124867</v>
          </cell>
          <cell r="L75">
            <v>4851.6365663322185</v>
          </cell>
          <cell r="M75">
            <v>2857.6209587513936</v>
          </cell>
          <cell r="N75">
            <v>2710.1761426978819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4">
          <cell r="C74">
            <v>100.01226429556952</v>
          </cell>
        </row>
        <row r="75">
          <cell r="C75">
            <v>2915.9766259062872</v>
          </cell>
          <cell r="D75">
            <v>1440.5064386971108</v>
          </cell>
          <cell r="E75">
            <v>6041.7357428849691</v>
          </cell>
          <cell r="F75">
            <v>2971.9186235255925</v>
          </cell>
          <cell r="G75">
            <v>2524.3826425711504</v>
          </cell>
          <cell r="H75">
            <v>8055.6476571799594</v>
          </cell>
          <cell r="I75">
            <v>4629.2003029975112</v>
          </cell>
          <cell r="J75">
            <v>5831.9532518125743</v>
          </cell>
          <cell r="K75">
            <v>8097.6041553944378</v>
          </cell>
          <cell r="L75">
            <v>7992.7129098582409</v>
          </cell>
          <cell r="M75">
            <v>5601.1925116329403</v>
          </cell>
          <cell r="N75">
            <v>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6078.4422484326851</v>
          </cell>
          <cell r="D75">
            <v>5507.0258208479436</v>
          </cell>
          <cell r="E75">
            <v>4378.4783763680798</v>
          </cell>
          <cell r="F75">
            <v>5842.7329720539792</v>
          </cell>
          <cell r="G75">
            <v>0</v>
          </cell>
          <cell r="H75">
            <v>8906.9535649771551</v>
          </cell>
          <cell r="I75">
            <v>5278.4592498140473</v>
          </cell>
          <cell r="J75">
            <v>7478.4124960153013</v>
          </cell>
          <cell r="K75">
            <v>2892.7956646477528</v>
          </cell>
          <cell r="L75">
            <v>2799.9404951652323</v>
          </cell>
          <cell r="M75">
            <v>2971.3654234406545</v>
          </cell>
          <cell r="N75">
            <v>2735.656147061949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80" t="s">
        <v>18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3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5" t="s">
        <v>17</v>
      </c>
      <c r="P5" s="78" t="s">
        <v>0</v>
      </c>
      <c r="Q5" s="78" t="s">
        <v>19</v>
      </c>
    </row>
    <row r="6" spans="1:17" s="5" customFormat="1" ht="17.100000000000001" customHeight="1" thickBot="1">
      <c r="A6" s="1"/>
      <c r="B6" s="84"/>
      <c r="C6" s="69" t="s">
        <v>2</v>
      </c>
      <c r="D6" s="70" t="s">
        <v>3</v>
      </c>
      <c r="E6" s="70" t="s">
        <v>4</v>
      </c>
      <c r="F6" s="70" t="s">
        <v>5</v>
      </c>
      <c r="G6" s="70" t="s">
        <v>6</v>
      </c>
      <c r="H6" s="70" t="s">
        <v>7</v>
      </c>
      <c r="I6" s="70" t="s">
        <v>8</v>
      </c>
      <c r="J6" s="70" t="s">
        <v>9</v>
      </c>
      <c r="K6" s="70" t="s">
        <v>10</v>
      </c>
      <c r="L6" s="70" t="s">
        <v>11</v>
      </c>
      <c r="M6" s="70" t="s">
        <v>12</v>
      </c>
      <c r="N6" s="71" t="s">
        <v>13</v>
      </c>
      <c r="O6" s="86"/>
      <c r="P6" s="79"/>
      <c r="Q6" s="79"/>
    </row>
    <row r="7" spans="1:17" s="5" customFormat="1" ht="16.95" customHeight="1">
      <c r="A7" s="15">
        <v>2017</v>
      </c>
      <c r="B7" s="72">
        <v>3149</v>
      </c>
      <c r="C7" s="64">
        <f>[1]AXARQUIA!F34</f>
        <v>31169.047757716948</v>
      </c>
      <c r="D7" s="14">
        <f>[1]AXARQUIA!G34</f>
        <v>24960.914385556203</v>
      </c>
      <c r="E7" s="14">
        <f>[1]AXARQUIA!H34</f>
        <v>37267.140361094935</v>
      </c>
      <c r="F7" s="14">
        <f>[1]AXARQUIA!I34</f>
        <v>35598.188701223065</v>
      </c>
      <c r="G7" s="14">
        <f>[1]AXARQUIA!J34</f>
        <v>40999.356435643567</v>
      </c>
      <c r="H7" s="14">
        <f>[1]AXARQUIA!K34</f>
        <v>41494.539895165988</v>
      </c>
      <c r="I7" s="14">
        <f>[1]AXARQUIA!L34</f>
        <v>41650.430984274899</v>
      </c>
      <c r="J7" s="14">
        <f>[1]AXARQUIA!M34</f>
        <v>48711.380314502036</v>
      </c>
      <c r="K7" s="14">
        <f>[1]AXARQUIA!N34</f>
        <v>38752.690739662205</v>
      </c>
      <c r="L7" s="14">
        <f>[1]AXARQUIA!O34</f>
        <v>40586.703552708212</v>
      </c>
      <c r="M7" s="14">
        <f>[1]AXARQUIA!P34</f>
        <v>35277.236458940009</v>
      </c>
      <c r="N7" s="47">
        <f>[1]AXARQUIA!Q34</f>
        <v>20770.195107746069</v>
      </c>
      <c r="O7" s="45">
        <f>SUM(C7:N7)</f>
        <v>437237.82469423412</v>
      </c>
      <c r="P7" s="28">
        <f>O7/B7</f>
        <v>138.84973791496796</v>
      </c>
      <c r="Q7" s="29">
        <f>P7/1000</f>
        <v>0.13884973791496796</v>
      </c>
    </row>
    <row r="8" spans="1:17" s="5" customFormat="1" ht="16.95" customHeight="1">
      <c r="A8" s="62">
        <v>2016</v>
      </c>
      <c r="B8" s="73">
        <v>3231</v>
      </c>
      <c r="C8" s="65">
        <f>[2]AXARQUIA!F7+[2]AXARQUIA!F34</f>
        <v>148355.65721855071</v>
      </c>
      <c r="D8" s="61">
        <f>[2]AXARQUIA!G7+[2]AXARQUIA!G34</f>
        <v>120686.60874261727</v>
      </c>
      <c r="E8" s="61">
        <f>[2]AXARQUIA!H7+[2]AXARQUIA!H34</f>
        <v>145235.53530375494</v>
      </c>
      <c r="F8" s="61">
        <f>[2]AXARQUIA!I7+[2]AXARQUIA!I34</f>
        <v>131219.15838137831</v>
      </c>
      <c r="G8" s="61">
        <f>[2]AXARQUIA!J7+[2]AXARQUIA!J34</f>
        <v>147904.6196201428</v>
      </c>
      <c r="H8" s="61">
        <f>[2]AXARQUIA!K7+[2]AXARQUIA!K34</f>
        <v>133443.79985696531</v>
      </c>
      <c r="I8" s="61">
        <f>[2]AXARQUIA!L7+[2]AXARQUIA!L34</f>
        <v>129508.26608517705</v>
      </c>
      <c r="J8" s="61">
        <f>[2]AXARQUIA!M7+[2]AXARQUIA!M34</f>
        <v>159151.32772130211</v>
      </c>
      <c r="K8" s="61">
        <f>[2]AXARQUIA!N7+[2]AXARQUIA!N34</f>
        <v>129242.75483488319</v>
      </c>
      <c r="L8" s="61">
        <f>[2]AXARQUIA!O7+[2]AXARQUIA!O34</f>
        <v>124770.48079370288</v>
      </c>
      <c r="M8" s="61">
        <f>[2]AXARQUIA!P7+[2]AXARQUIA!P34</f>
        <v>123893.52282045028</v>
      </c>
      <c r="N8" s="66">
        <f>[2]AXARQUIA!Q7+[2]AXARQUIA!Q34</f>
        <v>129900.55479275282</v>
      </c>
      <c r="O8" s="45">
        <f>SUM(C8:N8)</f>
        <v>1623312.2861716778</v>
      </c>
      <c r="P8" s="28">
        <f>O8/B8</f>
        <v>502.41791586867157</v>
      </c>
      <c r="Q8" s="29">
        <f>P8/1000</f>
        <v>0.50241791586867157</v>
      </c>
    </row>
    <row r="9" spans="1:17" s="6" customFormat="1" ht="16.95" customHeight="1" thickBot="1">
      <c r="A9" s="16">
        <v>2015</v>
      </c>
      <c r="B9" s="74">
        <v>3361</v>
      </c>
      <c r="C9" s="67">
        <f>[3]AXARQUIA!F7+[3]AXARQUIA!F34</f>
        <v>136319.86126319671</v>
      </c>
      <c r="D9" s="17">
        <f>[3]AXARQUIA!G7+[3]AXARQUIA!G34</f>
        <v>116673.9958182027</v>
      </c>
      <c r="E9" s="17">
        <f>[3]AXARQUIA!H7+[3]AXARQUIA!H34</f>
        <v>134609.42362007371</v>
      </c>
      <c r="F9" s="17">
        <f>[3]AXARQUIA!I7+[3]AXARQUIA!I34</f>
        <v>147778.94208811969</v>
      </c>
      <c r="G9" s="17">
        <f>[3]AXARQUIA!J7+[3]AXARQUIA!J34</f>
        <v>151929.13823578923</v>
      </c>
      <c r="H9" s="17">
        <f>[3]AXARQUIA!K7+[3]AXARQUIA!K34</f>
        <v>147470.46357160225</v>
      </c>
      <c r="I9" s="17">
        <f>[3]AXARQUIA!L7+[3]AXARQUIA!L34</f>
        <v>160055.15846606865</v>
      </c>
      <c r="J9" s="17">
        <f>[3]AXARQUIA!M7+[3]AXARQUIA!M34</f>
        <v>173349.23450330133</v>
      </c>
      <c r="K9" s="17">
        <f>[3]AXARQUIA!N7+[3]AXARQUIA!N34</f>
        <v>148687.57896916691</v>
      </c>
      <c r="L9" s="17">
        <f>[3]AXARQUIA!O7+[3]AXARQUIA!O34</f>
        <v>143044.12892628013</v>
      </c>
      <c r="M9" s="17">
        <f>[3]AXARQUIA!P7+[3]AXARQUIA!P34</f>
        <v>136227.44388909818</v>
      </c>
      <c r="N9" s="68">
        <f>[3]AXARQUIA!Q7+[3]AXARQUIA!Q34</f>
        <v>136245.37863435593</v>
      </c>
      <c r="O9" s="46">
        <f>SUM(C9:N9)</f>
        <v>1732390.7479852554</v>
      </c>
      <c r="P9" s="26">
        <f>O9/B9</f>
        <v>515.43908003131673</v>
      </c>
      <c r="Q9" s="27">
        <f>P9/1000</f>
        <v>0.51543908003131678</v>
      </c>
    </row>
    <row r="23" ht="15.75" customHeight="1"/>
    <row r="33" spans="2:13">
      <c r="B33" s="81" t="s">
        <v>14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80" t="s">
        <v>20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7" ht="17.25" customHeight="1"/>
    <row r="4" spans="1:17" ht="17.25" customHeight="1" thickBot="1"/>
    <row r="5" spans="1:17" ht="16.5" customHeight="1">
      <c r="A5" s="5"/>
      <c r="B5" s="89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1" t="s">
        <v>17</v>
      </c>
      <c r="P5" s="87" t="s">
        <v>0</v>
      </c>
      <c r="Q5" s="87" t="s">
        <v>19</v>
      </c>
    </row>
    <row r="6" spans="1:17" ht="17.100000000000001" customHeight="1" thickBot="1">
      <c r="A6" s="5"/>
      <c r="B6" s="90"/>
      <c r="C6" s="75" t="s">
        <v>2</v>
      </c>
      <c r="D6" s="76" t="s">
        <v>3</v>
      </c>
      <c r="E6" s="76" t="s">
        <v>4</v>
      </c>
      <c r="F6" s="76" t="s">
        <v>5</v>
      </c>
      <c r="G6" s="76" t="s">
        <v>6</v>
      </c>
      <c r="H6" s="76" t="s">
        <v>7</v>
      </c>
      <c r="I6" s="76" t="s">
        <v>8</v>
      </c>
      <c r="J6" s="76" t="s">
        <v>9</v>
      </c>
      <c r="K6" s="76" t="s">
        <v>10</v>
      </c>
      <c r="L6" s="76" t="s">
        <v>11</v>
      </c>
      <c r="M6" s="76" t="s">
        <v>12</v>
      </c>
      <c r="N6" s="77" t="s">
        <v>13</v>
      </c>
      <c r="O6" s="92"/>
      <c r="P6" s="88"/>
      <c r="Q6" s="88"/>
    </row>
    <row r="7" spans="1:17" s="13" customFormat="1" ht="16.95" customHeight="1">
      <c r="A7" s="15">
        <v>2017</v>
      </c>
      <c r="B7" s="19">
        <v>3149</v>
      </c>
      <c r="C7" s="64">
        <f>'[4]Por Municipio - 2017'!C76</f>
        <v>6162.9340511440114</v>
      </c>
      <c r="D7" s="14">
        <f>'[4]Por Municipio - 2017'!D76</f>
        <v>1661.3835800807535</v>
      </c>
      <c r="E7" s="14">
        <f>'[4]Por Municipio - 2017'!E76</f>
        <v>2441.2166890982503</v>
      </c>
      <c r="F7" s="14">
        <f>'[4]Por Municipio - 2017'!F76</f>
        <v>2975.2328398384925</v>
      </c>
      <c r="G7" s="14">
        <f>'[4]Por Municipio - 2017'!G76</f>
        <v>7208.0861372812924</v>
      </c>
      <c r="H7" s="14">
        <f>'[4]Por Municipio - 2017'!H76</f>
        <v>2975.2328398384925</v>
      </c>
      <c r="I7" s="14">
        <f>'[4]Por Municipio - 2017'!I76</f>
        <v>2237.7819650067295</v>
      </c>
      <c r="J7" s="14">
        <f>'[4]Por Municipio - 2017'!J76</f>
        <v>6456.9502018842522</v>
      </c>
      <c r="K7" s="14">
        <f>'[4]Por Municipio - 2017'!K76</f>
        <v>3314.2907133243611</v>
      </c>
      <c r="L7" s="14">
        <f>'[4]Por Municipio - 2017'!L76</f>
        <v>3297.3378196500676</v>
      </c>
      <c r="M7" s="14">
        <f>'[4]Por Municipio - 2017'!M76</f>
        <v>5672.8506056527585</v>
      </c>
      <c r="N7" s="47">
        <f>'[4]Por Municipio - 2017'!N76</f>
        <v>2000.4414535666217</v>
      </c>
      <c r="O7" s="45">
        <f>SUM(C7:N7)</f>
        <v>46403.738896366085</v>
      </c>
      <c r="P7" s="30">
        <f>O7/B7</f>
        <v>14.736023784174686</v>
      </c>
      <c r="Q7" s="31">
        <f>P7/1000</f>
        <v>1.4736023784174686E-2</v>
      </c>
    </row>
    <row r="8" spans="1:17" s="13" customFormat="1" ht="16.95" customHeight="1">
      <c r="A8" s="62">
        <v>2016</v>
      </c>
      <c r="B8" s="63">
        <v>3231</v>
      </c>
      <c r="C8" s="65">
        <f>'[5]Por Municipio - 2016'!C76</f>
        <v>1272.3587023056518</v>
      </c>
      <c r="D8" s="61">
        <f>'[5]Por Municipio - 2016'!D76</f>
        <v>4019.4756172209754</v>
      </c>
      <c r="E8" s="61">
        <f>'[5]Por Municipio - 2016'!E76</f>
        <v>1252.7436127872641</v>
      </c>
      <c r="F8" s="61">
        <f>'[5]Por Municipio - 2016'!F76</f>
        <v>4658.9652073436901</v>
      </c>
      <c r="G8" s="61">
        <f>'[5]Por Municipio - 2016'!G76</f>
        <v>1709.0409551932212</v>
      </c>
      <c r="H8" s="61">
        <f>'[5]Por Municipio - 2016'!H76</f>
        <v>1493.3367569649506</v>
      </c>
      <c r="I8" s="61">
        <f>'[5]Por Municipio - 2016'!I76</f>
        <v>4418.2257029143666</v>
      </c>
      <c r="J8" s="61">
        <f>'[5]Por Municipio - 2016'!J76</f>
        <v>1601.188856079086</v>
      </c>
      <c r="K8" s="61">
        <f>'[5]Por Municipio - 2016'!K76</f>
        <v>1933.0414687379637</v>
      </c>
      <c r="L8" s="61">
        <f>'[5]Por Municipio - 2016'!L76</f>
        <v>4133.1878289896013</v>
      </c>
      <c r="M8" s="61">
        <f>'[5]Por Municipio - 2016'!M76</f>
        <v>1103.4099370907691</v>
      </c>
      <c r="N8" s="66">
        <f>'[5]Por Municipio - 2016'!N76</f>
        <v>3418.0819103864424</v>
      </c>
      <c r="O8" s="45">
        <f>SUM(C8:N8)</f>
        <v>31013.05655601398</v>
      </c>
      <c r="P8" s="30">
        <f>O8/B8</f>
        <v>9.5985937963522066</v>
      </c>
      <c r="Q8" s="31">
        <f>P8/1000</f>
        <v>9.5985937963522071E-3</v>
      </c>
    </row>
    <row r="9" spans="1:17" s="7" customFormat="1" ht="16.95" customHeight="1" thickBot="1">
      <c r="A9" s="16">
        <v>2015</v>
      </c>
      <c r="B9" s="20">
        <v>3361</v>
      </c>
      <c r="C9" s="67">
        <f>'[6]Por Municipio - 2015'!C76</f>
        <v>1616.8821678676545</v>
      </c>
      <c r="D9" s="17">
        <f>'[6]Por Municipio - 2015'!D76</f>
        <v>3806.2498731350856</v>
      </c>
      <c r="E9" s="17">
        <f>'[6]Por Municipio - 2015'!E76</f>
        <v>764.09621435095914</v>
      </c>
      <c r="F9" s="17">
        <f>'[6]Por Municipio - 2015'!F76</f>
        <v>1248.4786359484422</v>
      </c>
      <c r="G9" s="17">
        <f>'[6]Por Municipio - 2015'!G76</f>
        <v>4798.2076524916265</v>
      </c>
      <c r="H9" s="17">
        <f>'[6]Por Municipio - 2015'!H76</f>
        <v>1555.4815792144525</v>
      </c>
      <c r="I9" s="17">
        <f>'[6]Por Municipio - 2015'!I76</f>
        <v>1555.4815792144525</v>
      </c>
      <c r="J9" s="17">
        <f>'[6]Por Municipio - 2015'!J76</f>
        <v>5599.1109306810104</v>
      </c>
      <c r="K9" s="17">
        <f>'[6]Por Municipio - 2015'!K76</f>
        <v>989.23170607936663</v>
      </c>
      <c r="L9" s="17">
        <f>'[6]Por Municipio - 2015'!L76</f>
        <v>914.18654216989739</v>
      </c>
      <c r="M9" s="17">
        <f>'[6]Por Municipio - 2015'!M76</f>
        <v>4805.2105957576368</v>
      </c>
      <c r="N9" s="68">
        <f>'[6]Por Municipio - 2015'!N76</f>
        <v>463.91555871308231</v>
      </c>
      <c r="O9" s="46">
        <f>SUM(C9:N9)</f>
        <v>28116.533035623659</v>
      </c>
      <c r="P9" s="32">
        <f>O9/B9</f>
        <v>8.3655260445176012</v>
      </c>
      <c r="Q9" s="33">
        <f>P9/1000</f>
        <v>8.3655260445176013E-3</v>
      </c>
    </row>
    <row r="32" spans="2:14">
      <c r="B32" s="81" t="s">
        <v>15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80" t="s">
        <v>21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7" ht="15" thickBot="1"/>
    <row r="5" spans="1:17" ht="16.5" customHeight="1">
      <c r="A5" s="5"/>
      <c r="B5" s="95" t="s">
        <v>1</v>
      </c>
      <c r="C5" s="82" t="s">
        <v>16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7" t="s">
        <v>17</v>
      </c>
      <c r="P5" s="93" t="s">
        <v>0</v>
      </c>
      <c r="Q5" s="93" t="s">
        <v>19</v>
      </c>
    </row>
    <row r="6" spans="1:17" ht="17.100000000000001" customHeight="1" thickBot="1">
      <c r="A6" s="5"/>
      <c r="B6" s="96"/>
      <c r="C6" s="58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60" t="s">
        <v>13</v>
      </c>
      <c r="O6" s="98"/>
      <c r="P6" s="94"/>
      <c r="Q6" s="94"/>
    </row>
    <row r="7" spans="1:17" s="13" customFormat="1" ht="16.95" customHeight="1">
      <c r="A7" s="15">
        <v>2017</v>
      </c>
      <c r="B7" s="19">
        <v>3149</v>
      </c>
      <c r="C7" s="64">
        <f>'[7]VIDRIO POR MUNICIPIOS'!C75</f>
        <v>5799.4960981047934</v>
      </c>
      <c r="D7" s="14">
        <f>'[7]VIDRIO POR MUNICIPIOS'!D75</f>
        <v>5560.7759197324413</v>
      </c>
      <c r="E7" s="14">
        <f>'[7]VIDRIO POR MUNICIPIOS'!E75</f>
        <v>5041.2084726867333</v>
      </c>
      <c r="F7" s="14">
        <f>'[7]VIDRIO POR MUNICIPIOS'!F75</f>
        <v>7344.1560758082496</v>
      </c>
      <c r="G7" s="14">
        <f>'[7]VIDRIO POR MUNICIPIOS'!G75</f>
        <v>5792.4749163879596</v>
      </c>
      <c r="H7" s="14">
        <f>'[7]VIDRIO POR MUNICIPIOS'!H75</f>
        <v>2815.4938684503904</v>
      </c>
      <c r="I7" s="14">
        <f>'[7]VIDRIO POR MUNICIPIOS'!I75</f>
        <v>2991.0234113712377</v>
      </c>
      <c r="J7" s="14">
        <f>'[7]VIDRIO POR MUNICIPIOS'!J75</f>
        <v>6550.7625418060197</v>
      </c>
      <c r="K7" s="14">
        <f>'[7]VIDRIO POR MUNICIPIOS'!K75</f>
        <v>8221.8037904124867</v>
      </c>
      <c r="L7" s="14">
        <f>'[7]VIDRIO POR MUNICIPIOS'!L75</f>
        <v>4851.6365663322185</v>
      </c>
      <c r="M7" s="14">
        <f>'[7]VIDRIO POR MUNICIPIOS'!M75</f>
        <v>2857.6209587513936</v>
      </c>
      <c r="N7" s="47">
        <f>'[7]VIDRIO POR MUNICIPIOS'!N75</f>
        <v>2710.1761426978819</v>
      </c>
      <c r="O7" s="45">
        <f>SUM(C7:N7)</f>
        <v>60536.628762541812</v>
      </c>
      <c r="P7" s="34">
        <f>O7/B7</f>
        <v>19.224080267558531</v>
      </c>
      <c r="Q7" s="35">
        <f>P7/1000</f>
        <v>1.9224080267558532E-2</v>
      </c>
    </row>
    <row r="8" spans="1:17" s="13" customFormat="1" ht="16.95" customHeight="1">
      <c r="A8" s="62">
        <v>2016</v>
      </c>
      <c r="B8" s="63">
        <v>3231</v>
      </c>
      <c r="C8" s="65">
        <f>'[8]VIDRIO POR MUNICIPIOS'!C75</f>
        <v>2915.9766259062872</v>
      </c>
      <c r="D8" s="61">
        <f>'[8]VIDRIO POR MUNICIPIOS'!D75</f>
        <v>1440.5064386971108</v>
      </c>
      <c r="E8" s="61">
        <f>'[8]VIDRIO POR MUNICIPIOS'!E75</f>
        <v>6041.7357428849691</v>
      </c>
      <c r="F8" s="61">
        <f>'[8]VIDRIO POR MUNICIPIOS'!F75</f>
        <v>2971.9186235255925</v>
      </c>
      <c r="G8" s="61">
        <f>'[8]VIDRIO POR MUNICIPIOS'!G75</f>
        <v>2524.3826425711504</v>
      </c>
      <c r="H8" s="61">
        <f>'[8]VIDRIO POR MUNICIPIOS'!H75</f>
        <v>8055.6476571799594</v>
      </c>
      <c r="I8" s="61">
        <f>'[8]VIDRIO POR MUNICIPIOS'!I75</f>
        <v>4629.2003029975112</v>
      </c>
      <c r="J8" s="61">
        <f>'[8]VIDRIO POR MUNICIPIOS'!J75</f>
        <v>5831.9532518125743</v>
      </c>
      <c r="K8" s="61">
        <f>'[8]VIDRIO POR MUNICIPIOS'!K75</f>
        <v>8097.6041553944378</v>
      </c>
      <c r="L8" s="61">
        <f>'[8]VIDRIO POR MUNICIPIOS'!L75</f>
        <v>7992.7129098582409</v>
      </c>
      <c r="M8" s="61">
        <f>'[8]VIDRIO POR MUNICIPIOS'!M75</f>
        <v>5601.1925116329403</v>
      </c>
      <c r="N8" s="66">
        <f>'[8]VIDRIO POR MUNICIPIOS'!N75</f>
        <v>0</v>
      </c>
      <c r="O8" s="45">
        <f>SUM(C8:N8)</f>
        <v>56102.83086246076</v>
      </c>
      <c r="P8" s="34">
        <f>O8/B8</f>
        <v>17.3639216535007</v>
      </c>
      <c r="Q8" s="35">
        <f>P8/1000</f>
        <v>1.7363921653500699E-2</v>
      </c>
    </row>
    <row r="9" spans="1:17" s="4" customFormat="1" ht="16.95" customHeight="1" thickBot="1">
      <c r="A9" s="16">
        <v>2015</v>
      </c>
      <c r="B9" s="20">
        <v>3361</v>
      </c>
      <c r="C9" s="67">
        <f>'[9]VIDRIO POR MUNICIPIOS'!C75</f>
        <v>6078.4422484326851</v>
      </c>
      <c r="D9" s="17">
        <f>'[9]VIDRIO POR MUNICIPIOS'!D75</f>
        <v>5507.0258208479436</v>
      </c>
      <c r="E9" s="17">
        <f>'[9]VIDRIO POR MUNICIPIOS'!E75</f>
        <v>4378.4783763680798</v>
      </c>
      <c r="F9" s="17">
        <f>'[9]VIDRIO POR MUNICIPIOS'!F75</f>
        <v>5842.7329720539792</v>
      </c>
      <c r="G9" s="17">
        <f>'[9]VIDRIO POR MUNICIPIOS'!G75</f>
        <v>0</v>
      </c>
      <c r="H9" s="17">
        <f>'[9]VIDRIO POR MUNICIPIOS'!H75</f>
        <v>8906.9535649771551</v>
      </c>
      <c r="I9" s="17">
        <f>'[9]VIDRIO POR MUNICIPIOS'!I75</f>
        <v>5278.4592498140473</v>
      </c>
      <c r="J9" s="17">
        <f>'[9]VIDRIO POR MUNICIPIOS'!J75</f>
        <v>7478.4124960153013</v>
      </c>
      <c r="K9" s="17">
        <f>'[9]VIDRIO POR MUNICIPIOS'!K75</f>
        <v>2892.7956646477528</v>
      </c>
      <c r="L9" s="17">
        <f>'[9]VIDRIO POR MUNICIPIOS'!L75</f>
        <v>2799.9404951652323</v>
      </c>
      <c r="M9" s="17">
        <f>'[9]VIDRIO POR MUNICIPIOS'!M75</f>
        <v>2971.3654234406545</v>
      </c>
      <c r="N9" s="68">
        <f>'[9]VIDRIO POR MUNICIPIOS'!N75</f>
        <v>2735.656147061949</v>
      </c>
      <c r="O9" s="46">
        <f>SUM(C9:N9)</f>
        <v>54870.262458824778</v>
      </c>
      <c r="P9" s="36">
        <f>O9/B9</f>
        <v>16.325576453086814</v>
      </c>
      <c r="Q9" s="37">
        <f>P9/1000</f>
        <v>1.6325576453086812E-2</v>
      </c>
    </row>
    <row r="34" spans="2:13">
      <c r="B34" s="81" t="s">
        <v>15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17" sqref="S1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80" t="s">
        <v>22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7" ht="15" thickBot="1"/>
    <row r="5" spans="1:17" ht="16.5" customHeight="1">
      <c r="B5" s="105" t="s">
        <v>1</v>
      </c>
      <c r="C5" s="107" t="s">
        <v>16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1" t="s">
        <v>17</v>
      </c>
      <c r="P5" s="103" t="s">
        <v>0</v>
      </c>
      <c r="Q5" s="99" t="s">
        <v>19</v>
      </c>
    </row>
    <row r="6" spans="1:17" ht="17.100000000000001" customHeight="1" thickBot="1">
      <c r="B6" s="106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2"/>
      <c r="P6" s="104"/>
      <c r="Q6" s="100"/>
    </row>
    <row r="7" spans="1:17" ht="16.95" customHeight="1">
      <c r="A7" s="21">
        <v>2017</v>
      </c>
      <c r="B7" s="52">
        <v>3149</v>
      </c>
      <c r="C7" s="55">
        <f>'[10]1.2'!E$69</f>
        <v>967.16417910447763</v>
      </c>
      <c r="D7" s="108">
        <f>'[10]1.2'!F$69</f>
        <v>922.38805970149247</v>
      </c>
      <c r="E7" s="108">
        <f>'[10]1.2'!G$69</f>
        <v>884.77611940298505</v>
      </c>
      <c r="F7" s="108">
        <f>'[10]1.2'!H$69</f>
        <v>1117.6119402985075</v>
      </c>
      <c r="G7" s="108">
        <f>'[10]1.2'!I$69</f>
        <v>1198.2089552238806</v>
      </c>
      <c r="H7" s="108">
        <f>'[10]1.2'!J$69</f>
        <v>1282.3880597014925</v>
      </c>
      <c r="I7" s="108">
        <f>'[10]1.2'!K$69</f>
        <v>1477.6119402985075</v>
      </c>
      <c r="J7" s="108">
        <f>'[10]1.2'!L$69</f>
        <v>1253.7313432835822</v>
      </c>
      <c r="K7" s="108">
        <f>'[10]1.2'!M$69</f>
        <v>1185.6716417910447</v>
      </c>
      <c r="L7" s="108">
        <f>'[10]1.2'!N$69</f>
        <v>901.71428571428578</v>
      </c>
      <c r="M7" s="108">
        <f>'[10]1.2'!O$69</f>
        <v>685.71428571428567</v>
      </c>
      <c r="N7" s="109">
        <f>'[10]1.2'!P$69</f>
        <v>972.53731343283584</v>
      </c>
      <c r="O7" s="48">
        <f>SUM(C7:N7)</f>
        <v>12849.51812366738</v>
      </c>
      <c r="P7" s="44">
        <f>O7/B7</f>
        <v>4.08050750195852</v>
      </c>
      <c r="Q7" s="39">
        <f>P7/1000</f>
        <v>4.0805075019585196E-3</v>
      </c>
    </row>
    <row r="8" spans="1:17" ht="16.95" customHeight="1">
      <c r="A8" s="50">
        <v>2016</v>
      </c>
      <c r="B8" s="53">
        <v>3231</v>
      </c>
      <c r="C8" s="56">
        <v>879</v>
      </c>
      <c r="D8" s="38">
        <v>720</v>
      </c>
      <c r="E8" s="38">
        <v>1286</v>
      </c>
      <c r="F8" s="38">
        <v>847</v>
      </c>
      <c r="G8" s="38">
        <v>1426</v>
      </c>
      <c r="H8" s="38">
        <v>1223</v>
      </c>
      <c r="I8" s="38">
        <v>720</v>
      </c>
      <c r="J8" s="38">
        <v>1594</v>
      </c>
      <c r="K8" s="38">
        <v>1386</v>
      </c>
      <c r="L8" s="38">
        <v>962</v>
      </c>
      <c r="M8" s="38">
        <v>1078</v>
      </c>
      <c r="N8" s="57">
        <v>935</v>
      </c>
      <c r="O8" s="48">
        <f>SUM(C8:N8)</f>
        <v>13056</v>
      </c>
      <c r="P8" s="44">
        <f>O8/B8</f>
        <v>4.0408542246982355</v>
      </c>
      <c r="Q8" s="39">
        <f>P8/1000</f>
        <v>4.0408542246982357E-3</v>
      </c>
    </row>
    <row r="9" spans="1:17" s="4" customFormat="1" ht="16.95" customHeight="1" thickBot="1">
      <c r="A9" s="51">
        <v>2015</v>
      </c>
      <c r="B9" s="54">
        <v>3361</v>
      </c>
      <c r="C9" s="40">
        <v>799</v>
      </c>
      <c r="D9" s="41">
        <v>1032</v>
      </c>
      <c r="E9" s="41">
        <v>670</v>
      </c>
      <c r="F9" s="41">
        <v>1044</v>
      </c>
      <c r="G9" s="41">
        <v>1005</v>
      </c>
      <c r="H9" s="41">
        <v>988</v>
      </c>
      <c r="I9" s="41">
        <v>1290</v>
      </c>
      <c r="J9" s="41">
        <v>1093</v>
      </c>
      <c r="K9" s="41">
        <v>1086</v>
      </c>
      <c r="L9" s="41">
        <v>846</v>
      </c>
      <c r="M9" s="41">
        <v>931</v>
      </c>
      <c r="N9" s="42">
        <v>1257</v>
      </c>
      <c r="O9" s="49">
        <f>SUM(C9:N9)</f>
        <v>12041</v>
      </c>
      <c r="P9" s="43">
        <f>O9/B9</f>
        <v>3.5825647128830704</v>
      </c>
      <c r="Q9" s="25">
        <f>P9/1000</f>
        <v>3.5825647128830706E-3</v>
      </c>
    </row>
    <row r="12" spans="1:17">
      <c r="H12" s="11"/>
    </row>
    <row r="33" spans="2:10">
      <c r="B33" s="81" t="s">
        <v>15</v>
      </c>
      <c r="C33" s="81"/>
      <c r="D33" s="81"/>
      <c r="E33" s="81"/>
      <c r="F33" s="81"/>
      <c r="G33" s="81"/>
      <c r="H33" s="81"/>
      <c r="I33" s="81"/>
      <c r="J33" s="81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 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