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M7" i="3"/>
  <c r="N7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7" i="3"/>
  <c r="E7"/>
  <c r="F7"/>
  <c r="G7"/>
  <c r="H7"/>
  <c r="I7"/>
  <c r="J7"/>
  <c r="K7"/>
  <c r="L7"/>
  <c r="C7"/>
  <c r="D9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i="1" l="1"/>
  <c r="P7" s="1"/>
  <c r="Q7" s="1"/>
  <c r="O7" i="2"/>
  <c r="P7" s="1"/>
  <c r="Q7" s="1"/>
  <c r="O7" i="3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<sst xmlns="http://schemas.openxmlformats.org/spreadsheetml/2006/main" count="76" uniqueCount="23">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</sst>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0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164" fontId="23" fillId="4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164" fontId="23" fillId="5" borderId="7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7" xfId="0" applyNumberFormat="1" applyFont="1" applyFill="1" applyBorder="1" applyAlignment="1">
      <alignment horizontal="center" vertical="center"/>
    </xf>
    <xf numFmtId="164" fontId="23" fillId="7" borderId="7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23" fillId="8" borderId="7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/>
    </xf>
    <xf numFmtId="4" fontId="5" fillId="8" borderId="7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0" borderId="18" xfId="1" applyNumberFormat="1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1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84635.897435897437</c:v>
                </c:pt>
                <c:pt idx="1">
                  <c:v>73463.931623931625</c:v>
                </c:pt>
                <c:pt idx="2">
                  <c:v>96615.38461538461</c:v>
                </c:pt>
                <c:pt idx="3">
                  <c:v>103757.26495726495</c:v>
                </c:pt>
                <c:pt idx="4">
                  <c:v>117538.46153846153</c:v>
                </c:pt>
                <c:pt idx="5">
                  <c:v>121244.44444444444</c:v>
                </c:pt>
                <c:pt idx="6">
                  <c:v>109996.5811965812</c:v>
                </c:pt>
                <c:pt idx="7">
                  <c:v>100533.33333333333</c:v>
                </c:pt>
                <c:pt idx="8">
                  <c:v>84611.965811965812</c:v>
                </c:pt>
                <c:pt idx="9">
                  <c:v>96102.564102564109</c:v>
                </c:pt>
                <c:pt idx="10">
                  <c:v>99220.512820512828</c:v>
                </c:pt>
                <c:pt idx="11">
                  <c:v>50475.213675213672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81893.302087771619</c:v>
                </c:pt>
                <c:pt idx="1">
                  <c:v>78584.686834256499</c:v>
                </c:pt>
                <c:pt idx="2">
                  <c:v>83317.562846186614</c:v>
                </c:pt>
                <c:pt idx="3">
                  <c:v>86741.201533873027</c:v>
                </c:pt>
                <c:pt idx="4">
                  <c:v>98602.147422241163</c:v>
                </c:pt>
                <c:pt idx="5">
                  <c:v>90618.167873881554</c:v>
                </c:pt>
                <c:pt idx="6">
                  <c:v>101721.31231359181</c:v>
                </c:pt>
                <c:pt idx="7">
                  <c:v>103318.10822326374</c:v>
                </c:pt>
                <c:pt idx="8">
                  <c:v>94143.297827013215</c:v>
                </c:pt>
                <c:pt idx="9">
                  <c:v>83019.855134213896</c:v>
                </c:pt>
                <c:pt idx="10">
                  <c:v>84589.586706433751</c:v>
                </c:pt>
                <c:pt idx="11">
                  <c:v>85137.639539838085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74690.576652601972</c:v>
                </c:pt>
                <c:pt idx="1">
                  <c:v>64616.033755274264</c:v>
                </c:pt>
                <c:pt idx="2">
                  <c:v>93937.763713080174</c:v>
                </c:pt>
                <c:pt idx="3">
                  <c:v>86221.518987341769</c:v>
                </c:pt>
                <c:pt idx="4">
                  <c:v>94659.282700421943</c:v>
                </c:pt>
                <c:pt idx="5">
                  <c:v>89247.890295358651</c:v>
                </c:pt>
                <c:pt idx="6">
                  <c:v>95380.801687763713</c:v>
                </c:pt>
                <c:pt idx="7">
                  <c:v>102308.72011251758</c:v>
                </c:pt>
                <c:pt idx="8">
                  <c:v>92274.261603375533</c:v>
                </c:pt>
                <c:pt idx="9">
                  <c:v>88887.130801687759</c:v>
                </c:pt>
                <c:pt idx="10">
                  <c:v>78244.725738396621</c:v>
                </c:pt>
                <c:pt idx="11">
                  <c:v>75719.409282700421</c:v>
                </c:pt>
              </c:numCache>
            </c:numRef>
          </c:val>
        </c:ser>
        <c:marker val="1"/>
        <c:axId val="81571200"/>
        <c:axId val="81573376"/>
      </c:lineChart>
      <c:catAx>
        <c:axId val="815712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73376"/>
        <c:crossesAt val="0"/>
        <c:auto val="1"/>
        <c:lblAlgn val="ctr"/>
        <c:lblOffset val="100"/>
      </c:catAx>
      <c:valAx>
        <c:axId val="81573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7120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87952055835"/>
          <c:y val="0.85345030992648596"/>
          <c:w val="0.4857276555919513"/>
          <c:h val="0.11075987390302421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798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649.51616709936275</c:v>
                </c:pt>
                <c:pt idx="1">
                  <c:v>2322.3979230587679</c:v>
                </c:pt>
                <c:pt idx="2">
                  <c:v>1434.9775784753365</c:v>
                </c:pt>
                <c:pt idx="3">
                  <c:v>978.05050743450556</c:v>
                </c:pt>
                <c:pt idx="4">
                  <c:v>1363.2286995515694</c:v>
                </c:pt>
                <c:pt idx="5">
                  <c:v>7758.9048855322162</c:v>
                </c:pt>
                <c:pt idx="6">
                  <c:v>1385.8862402643379</c:v>
                </c:pt>
                <c:pt idx="7">
                  <c:v>683.50247816851549</c:v>
                </c:pt>
                <c:pt idx="8">
                  <c:v>1940.9959877271654</c:v>
                </c:pt>
                <c:pt idx="9">
                  <c:v>1064.9044135001179</c:v>
                </c:pt>
                <c:pt idx="10">
                  <c:v>842.10526315789468</c:v>
                </c:pt>
                <c:pt idx="11">
                  <c:v>989.37927779088977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311.76578645235367</c:v>
                </c:pt>
                <c:pt idx="1">
                  <c:v>4858.2273249138925</c:v>
                </c:pt>
                <c:pt idx="2">
                  <c:v>1383.8025258323767</c:v>
                </c:pt>
                <c:pt idx="3">
                  <c:v>858.72330654420205</c:v>
                </c:pt>
                <c:pt idx="4">
                  <c:v>1668.2204362801378</c:v>
                </c:pt>
                <c:pt idx="5">
                  <c:v>891.54075774971295</c:v>
                </c:pt>
                <c:pt idx="6">
                  <c:v>1350.9850746268655</c:v>
                </c:pt>
                <c:pt idx="7">
                  <c:v>5626.897818599311</c:v>
                </c:pt>
                <c:pt idx="8">
                  <c:v>1487.7244546498277</c:v>
                </c:pt>
                <c:pt idx="9">
                  <c:v>886.07118254879447</c:v>
                </c:pt>
                <c:pt idx="10">
                  <c:v>4965.1848450057405</c:v>
                </c:pt>
                <c:pt idx="11">
                  <c:v>568.83582089552237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262.40135287485907</c:v>
                </c:pt>
                <c:pt idx="1">
                  <c:v>1145.9977452085682</c:v>
                </c:pt>
                <c:pt idx="2">
                  <c:v>690.81172491544532</c:v>
                </c:pt>
                <c:pt idx="3">
                  <c:v>921.08229988726043</c:v>
                </c:pt>
                <c:pt idx="4">
                  <c:v>803.2694475760992</c:v>
                </c:pt>
                <c:pt idx="5">
                  <c:v>862.17587373167987</c:v>
                </c:pt>
                <c:pt idx="6">
                  <c:v>273.11161217587374</c:v>
                </c:pt>
                <c:pt idx="7">
                  <c:v>278.46674182638105</c:v>
                </c:pt>
                <c:pt idx="8">
                  <c:v>3974.0924464487034</c:v>
                </c:pt>
                <c:pt idx="9">
                  <c:v>749.718151071026</c:v>
                </c:pt>
                <c:pt idx="10">
                  <c:v>744.36302142051863</c:v>
                </c:pt>
                <c:pt idx="11">
                  <c:v>278.46674182638105</c:v>
                </c:pt>
              </c:numCache>
            </c:numRef>
          </c:val>
        </c:ser>
        <c:marker val="1"/>
        <c:axId val="81603968"/>
        <c:axId val="81605760"/>
      </c:lineChart>
      <c:catAx>
        <c:axId val="8160396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5760"/>
        <c:crossesAt val="0"/>
        <c:auto val="1"/>
        <c:lblAlgn val="ctr"/>
        <c:lblOffset val="100"/>
      </c:catAx>
      <c:valAx>
        <c:axId val="81605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396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183"/>
          <c:w val="0.51490787269681759"/>
          <c:h val="0.12522118328958878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8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2442.0070011668608</c:v>
                </c:pt>
                <c:pt idx="1">
                  <c:v>2465.330071405001</c:v>
                </c:pt>
                <c:pt idx="2">
                  <c:v>0</c:v>
                </c:pt>
                <c:pt idx="3">
                  <c:v>3469.5814461329319</c:v>
                </c:pt>
                <c:pt idx="4">
                  <c:v>1293.071043728856</c:v>
                </c:pt>
                <c:pt idx="5">
                  <c:v>1965.9276546091014</c:v>
                </c:pt>
                <c:pt idx="6">
                  <c:v>2237.313619847137</c:v>
                </c:pt>
                <c:pt idx="7">
                  <c:v>2147.0993609823331</c:v>
                </c:pt>
                <c:pt idx="8">
                  <c:v>3373.4251870362473</c:v>
                </c:pt>
                <c:pt idx="9">
                  <c:v>2531.621936989498</c:v>
                </c:pt>
                <c:pt idx="10">
                  <c:v>0</c:v>
                </c:pt>
                <c:pt idx="11">
                  <c:v>3130.1975798121471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1210.0166450896984</c:v>
                </c:pt>
                <c:pt idx="1">
                  <c:v>1157.1518402071388</c:v>
                </c:pt>
                <c:pt idx="2">
                  <c:v>3370.1178236232026</c:v>
                </c:pt>
                <c:pt idx="3">
                  <c:v>2549.2583687812094</c:v>
                </c:pt>
                <c:pt idx="4">
                  <c:v>2351.9173363949485</c:v>
                </c:pt>
                <c:pt idx="5">
                  <c:v>1139.530238579619</c:v>
                </c:pt>
                <c:pt idx="6">
                  <c:v>2122.1951779563724</c:v>
                </c:pt>
                <c:pt idx="7">
                  <c:v>1189.458109857592</c:v>
                </c:pt>
                <c:pt idx="8">
                  <c:v>2337.7991492509709</c:v>
                </c:pt>
                <c:pt idx="9">
                  <c:v>2279.060477159238</c:v>
                </c:pt>
                <c:pt idx="10">
                  <c:v>153.14810562571759</c:v>
                </c:pt>
                <c:pt idx="11">
                  <c:v>2176.2678009987053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2255.0213024954351</c:v>
                </c:pt>
                <c:pt idx="1">
                  <c:v>3526.9998579604908</c:v>
                </c:pt>
                <c:pt idx="2">
                  <c:v>1237.3706634205721</c:v>
                </c:pt>
                <c:pt idx="3">
                  <c:v>3228.6249409026436</c:v>
                </c:pt>
                <c:pt idx="4">
                  <c:v>2200.091296409008</c:v>
                </c:pt>
                <c:pt idx="5">
                  <c:v>0</c:v>
                </c:pt>
                <c:pt idx="6">
                  <c:v>2259.8647125140924</c:v>
                </c:pt>
                <c:pt idx="7">
                  <c:v>2700.2467164514001</c:v>
                </c:pt>
                <c:pt idx="8">
                  <c:v>3216.535972020275</c:v>
                </c:pt>
                <c:pt idx="9">
                  <c:v>2359.0992087644554</c:v>
                </c:pt>
                <c:pt idx="10">
                  <c:v>2190.4061060520494</c:v>
                </c:pt>
                <c:pt idx="11">
                  <c:v>1014.7595861229458</c:v>
                </c:pt>
              </c:numCache>
            </c:numRef>
          </c:val>
        </c:ser>
        <c:marker val="1"/>
        <c:axId val="81742464"/>
        <c:axId val="81785216"/>
      </c:lineChart>
      <c:catAx>
        <c:axId val="817424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85216"/>
        <c:crossesAt val="0"/>
        <c:auto val="1"/>
        <c:lblAlgn val="ctr"/>
        <c:lblOffset val="100"/>
      </c:catAx>
      <c:valAx>
        <c:axId val="817852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4246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60305840247278"/>
          <c:h val="0.13048372504573288"/>
        </c:manualLayout>
      </c:layout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1387.5438596491229</c:v>
                </c:pt>
                <c:pt idx="1">
                  <c:v>1061.4035087719299</c:v>
                </c:pt>
                <c:pt idx="2">
                  <c:v>1327.719298245614</c:v>
                </c:pt>
                <c:pt idx="3">
                  <c:v>1507.1929824561405</c:v>
                </c:pt>
                <c:pt idx="4">
                  <c:v>4272.7380952380963</c:v>
                </c:pt>
                <c:pt idx="5">
                  <c:v>4604.1071428571431</c:v>
                </c:pt>
                <c:pt idx="6">
                  <c:v>4924.1666666666679</c:v>
                </c:pt>
                <c:pt idx="7">
                  <c:v>4474.0476190476193</c:v>
                </c:pt>
                <c:pt idx="8">
                  <c:v>4654.9999999999991</c:v>
                </c:pt>
                <c:pt idx="9">
                  <c:v>5621.4285714285716</c:v>
                </c:pt>
                <c:pt idx="10">
                  <c:v>4569.9999999999991</c:v>
                </c:pt>
                <c:pt idx="11">
                  <c:v>3130.4761904761904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1274</c:v>
                </c:pt>
                <c:pt idx="1">
                  <c:v>1388</c:v>
                </c:pt>
                <c:pt idx="2">
                  <c:v>1243</c:v>
                </c:pt>
                <c:pt idx="3">
                  <c:v>1158</c:v>
                </c:pt>
                <c:pt idx="4">
                  <c:v>1370</c:v>
                </c:pt>
                <c:pt idx="5">
                  <c:v>1088</c:v>
                </c:pt>
                <c:pt idx="6">
                  <c:v>1150</c:v>
                </c:pt>
                <c:pt idx="7">
                  <c:v>1119</c:v>
                </c:pt>
                <c:pt idx="8">
                  <c:v>1723</c:v>
                </c:pt>
                <c:pt idx="9">
                  <c:v>1498</c:v>
                </c:pt>
                <c:pt idx="10">
                  <c:v>1251</c:v>
                </c:pt>
                <c:pt idx="11">
                  <c:v>1797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1258</c:v>
                </c:pt>
                <c:pt idx="1">
                  <c:v>959</c:v>
                </c:pt>
                <c:pt idx="2">
                  <c:v>1169</c:v>
                </c:pt>
                <c:pt idx="3">
                  <c:v>1559</c:v>
                </c:pt>
                <c:pt idx="4">
                  <c:v>1370</c:v>
                </c:pt>
                <c:pt idx="5">
                  <c:v>1420</c:v>
                </c:pt>
                <c:pt idx="6">
                  <c:v>1831</c:v>
                </c:pt>
                <c:pt idx="7">
                  <c:v>1660</c:v>
                </c:pt>
                <c:pt idx="8">
                  <c:v>1822</c:v>
                </c:pt>
                <c:pt idx="9">
                  <c:v>1604</c:v>
                </c:pt>
                <c:pt idx="10">
                  <c:v>1488</c:v>
                </c:pt>
                <c:pt idx="11">
                  <c:v>1411</c:v>
                </c:pt>
              </c:numCache>
            </c:numRef>
          </c:val>
        </c:ser>
        <c:marker val="1"/>
        <c:axId val="83546880"/>
        <c:axId val="83548416"/>
      </c:lineChart>
      <c:catAx>
        <c:axId val="835468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8416"/>
        <c:crosses val="autoZero"/>
        <c:auto val="1"/>
        <c:lblAlgn val="ctr"/>
        <c:lblOffset val="100"/>
      </c:catAx>
      <c:valAx>
        <c:axId val="835484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4688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6232347265035699"/>
          <c:y val="0.82800301558049949"/>
          <c:w val="0.5123672171822905"/>
          <c:h val="0.14943089802362716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4">
          <cell r="F14">
            <v>84635.897435897437</v>
          </cell>
          <cell r="G14">
            <v>73463.931623931625</v>
          </cell>
          <cell r="H14">
            <v>96615.38461538461</v>
          </cell>
          <cell r="I14">
            <v>103757.26495726495</v>
          </cell>
          <cell r="J14">
            <v>117538.46153846153</v>
          </cell>
          <cell r="K14">
            <v>121244.44444444444</v>
          </cell>
          <cell r="L14">
            <v>109996.5811965812</v>
          </cell>
          <cell r="M14">
            <v>100533.33333333333</v>
          </cell>
          <cell r="N14">
            <v>84611.965811965812</v>
          </cell>
          <cell r="O14">
            <v>96102.564102564109</v>
          </cell>
          <cell r="P14">
            <v>99220.512820512828</v>
          </cell>
          <cell r="Q14">
            <v>50475.213675213672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4">
          <cell r="E64">
            <v>1387.5438596491229</v>
          </cell>
          <cell r="F64">
            <v>1061.4035087719299</v>
          </cell>
          <cell r="G64">
            <v>1327.719298245614</v>
          </cell>
          <cell r="H64">
            <v>1507.1929824561405</v>
          </cell>
          <cell r="I64">
            <v>4272.7380952380963</v>
          </cell>
          <cell r="J64">
            <v>4604.1071428571431</v>
          </cell>
          <cell r="K64">
            <v>4924.1666666666679</v>
          </cell>
          <cell r="L64">
            <v>4474.0476190476193</v>
          </cell>
          <cell r="M64">
            <v>4654.9999999999991</v>
          </cell>
          <cell r="N64">
            <v>5621.4285714285716</v>
          </cell>
          <cell r="O64">
            <v>4569.9999999999991</v>
          </cell>
          <cell r="P64">
            <v>3130.4761904761904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5">
          <cell r="F15">
            <v>70822.922880272687</v>
          </cell>
        </row>
        <row r="16">
          <cell r="F16">
            <v>81893.302087771619</v>
          </cell>
          <cell r="G16">
            <v>78584.686834256499</v>
          </cell>
          <cell r="H16">
            <v>83317.562846186614</v>
          </cell>
          <cell r="I16">
            <v>86741.201533873027</v>
          </cell>
          <cell r="J16">
            <v>98602.147422241163</v>
          </cell>
          <cell r="K16">
            <v>90618.167873881554</v>
          </cell>
          <cell r="L16">
            <v>101721.31231359181</v>
          </cell>
          <cell r="M16">
            <v>103318.10822326374</v>
          </cell>
          <cell r="N16">
            <v>94143.297827013215</v>
          </cell>
          <cell r="O16">
            <v>83019.855134213896</v>
          </cell>
          <cell r="P16">
            <v>84589.586706433751</v>
          </cell>
          <cell r="Q16">
            <v>85137.639539838085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6">
          <cell r="F16">
            <v>74690.576652601972</v>
          </cell>
          <cell r="G16">
            <v>64616.033755274264</v>
          </cell>
          <cell r="H16">
            <v>93937.763713080174</v>
          </cell>
          <cell r="I16">
            <v>86221.518987341769</v>
          </cell>
          <cell r="J16">
            <v>94659.282700421943</v>
          </cell>
          <cell r="K16">
            <v>89247.890295358651</v>
          </cell>
          <cell r="L16">
            <v>95380.801687763713</v>
          </cell>
          <cell r="M16">
            <v>102308.72011251758</v>
          </cell>
          <cell r="N16">
            <v>92274.261603375533</v>
          </cell>
          <cell r="O16">
            <v>88887.130801687759</v>
          </cell>
          <cell r="P16">
            <v>78244.725738396621</v>
          </cell>
          <cell r="Q16">
            <v>75719.409282700421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1">
          <cell r="C71">
            <v>649.51616709936275</v>
          </cell>
          <cell r="D71">
            <v>2322.3979230587679</v>
          </cell>
          <cell r="E71">
            <v>1434.9775784753365</v>
          </cell>
          <cell r="F71">
            <v>978.05050743450556</v>
          </cell>
          <cell r="G71">
            <v>1363.2286995515694</v>
          </cell>
          <cell r="H71">
            <v>7758.9048855322162</v>
          </cell>
          <cell r="I71">
            <v>1385.8862402643379</v>
          </cell>
          <cell r="J71">
            <v>683.50247816851549</v>
          </cell>
          <cell r="K71">
            <v>1940.9959877271654</v>
          </cell>
          <cell r="L71">
            <v>1064.9044135001179</v>
          </cell>
          <cell r="M71">
            <v>842.10526315789468</v>
          </cell>
          <cell r="N71">
            <v>989.37927779088977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311.76578645235367</v>
          </cell>
          <cell r="D71">
            <v>4858.2273249138925</v>
          </cell>
          <cell r="E71">
            <v>1383.8025258323767</v>
          </cell>
          <cell r="F71">
            <v>858.72330654420205</v>
          </cell>
          <cell r="G71">
            <v>1668.2204362801378</v>
          </cell>
          <cell r="H71">
            <v>891.54075774971295</v>
          </cell>
          <cell r="I71">
            <v>1350.9850746268655</v>
          </cell>
          <cell r="J71">
            <v>5626.897818599311</v>
          </cell>
          <cell r="K71">
            <v>1487.7244546498277</v>
          </cell>
          <cell r="L71">
            <v>886.07118254879447</v>
          </cell>
          <cell r="M71">
            <v>4965.1848450057405</v>
          </cell>
          <cell r="N71">
            <v>568.83582089552237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262.40135287485907</v>
          </cell>
          <cell r="D71">
            <v>1145.9977452085682</v>
          </cell>
          <cell r="E71">
            <v>690.81172491544532</v>
          </cell>
          <cell r="F71">
            <v>921.08229988726043</v>
          </cell>
          <cell r="G71">
            <v>803.2694475760992</v>
          </cell>
          <cell r="H71">
            <v>862.17587373167987</v>
          </cell>
          <cell r="I71">
            <v>273.11161217587374</v>
          </cell>
          <cell r="J71">
            <v>278.46674182638105</v>
          </cell>
          <cell r="K71">
            <v>3974.0924464487034</v>
          </cell>
          <cell r="L71">
            <v>749.718151071026</v>
          </cell>
          <cell r="M71">
            <v>744.36302142051863</v>
          </cell>
          <cell r="N71">
            <v>278.46674182638105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0">
          <cell r="C70">
            <v>2442.0070011668608</v>
          </cell>
          <cell r="D70">
            <v>2465.330071405001</v>
          </cell>
          <cell r="E70">
            <v>0</v>
          </cell>
          <cell r="F70">
            <v>3469.5814461329319</v>
          </cell>
          <cell r="G70">
            <v>1293.071043728856</v>
          </cell>
          <cell r="H70">
            <v>1965.9276546091014</v>
          </cell>
          <cell r="I70">
            <v>2237.313619847137</v>
          </cell>
          <cell r="J70">
            <v>2147.0993609823331</v>
          </cell>
          <cell r="K70">
            <v>3373.4251870362473</v>
          </cell>
          <cell r="L70">
            <v>2531.621936989498</v>
          </cell>
          <cell r="M70">
            <v>0</v>
          </cell>
          <cell r="N70">
            <v>3130.1975798121471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9">
          <cell r="C69">
            <v>4784.9437111801235</v>
          </cell>
        </row>
        <row r="70">
          <cell r="C70">
            <v>1210.0166450896984</v>
          </cell>
          <cell r="D70">
            <v>1157.1518402071388</v>
          </cell>
          <cell r="E70">
            <v>3370.1178236232026</v>
          </cell>
          <cell r="F70">
            <v>2549.2583687812094</v>
          </cell>
          <cell r="G70">
            <v>2351.9173363949485</v>
          </cell>
          <cell r="H70">
            <v>1139.530238579619</v>
          </cell>
          <cell r="I70">
            <v>2122.1951779563724</v>
          </cell>
          <cell r="J70">
            <v>1189.458109857592</v>
          </cell>
          <cell r="K70">
            <v>2337.7991492509709</v>
          </cell>
          <cell r="L70">
            <v>2279.060477159238</v>
          </cell>
          <cell r="M70">
            <v>153.14810562571759</v>
          </cell>
          <cell r="N70">
            <v>2176.2678009987053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0">
          <cell r="C70">
            <v>2255.0213024954351</v>
          </cell>
          <cell r="D70">
            <v>3526.9998579604908</v>
          </cell>
          <cell r="E70">
            <v>1237.3706634205721</v>
          </cell>
          <cell r="F70">
            <v>3228.6249409026436</v>
          </cell>
          <cell r="G70">
            <v>2200.091296409008</v>
          </cell>
          <cell r="H70">
            <v>0</v>
          </cell>
          <cell r="I70">
            <v>2259.8647125140924</v>
          </cell>
          <cell r="J70">
            <v>2700.2467164514001</v>
          </cell>
          <cell r="K70">
            <v>3216.535972020275</v>
          </cell>
          <cell r="L70">
            <v>2359.0992087644554</v>
          </cell>
          <cell r="M70">
            <v>2190.4061060520494</v>
          </cell>
          <cell r="N70">
            <v>1014.7595861229458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62" t="s">
        <v>2</v>
      </c>
      <c r="D6" s="63" t="s">
        <v>3</v>
      </c>
      <c r="E6" s="63" t="s">
        <v>4</v>
      </c>
      <c r="F6" s="63" t="s">
        <v>5</v>
      </c>
      <c r="G6" s="63" t="s">
        <v>6</v>
      </c>
      <c r="H6" s="63" t="s">
        <v>7</v>
      </c>
      <c r="I6" s="63" t="s">
        <v>8</v>
      </c>
      <c r="J6" s="63" t="s">
        <v>9</v>
      </c>
      <c r="K6" s="63" t="s">
        <v>10</v>
      </c>
      <c r="L6" s="63" t="s">
        <v>11</v>
      </c>
      <c r="M6" s="63" t="s">
        <v>12</v>
      </c>
      <c r="N6" s="64" t="s">
        <v>13</v>
      </c>
      <c r="O6" s="83"/>
      <c r="P6" s="76"/>
      <c r="Q6" s="76"/>
    </row>
    <row r="7" spans="1:17" s="5" customFormat="1" ht="16.95" customHeight="1">
      <c r="A7" s="15">
        <v>2017</v>
      </c>
      <c r="B7" s="19">
        <v>2400</v>
      </c>
      <c r="C7" s="53">
        <f>[1]GUADALHORCE!F14</f>
        <v>84635.897435897437</v>
      </c>
      <c r="D7" s="14">
        <f>[1]GUADALHORCE!G14</f>
        <v>73463.931623931625</v>
      </c>
      <c r="E7" s="14">
        <f>[1]GUADALHORCE!H14</f>
        <v>96615.38461538461</v>
      </c>
      <c r="F7" s="14">
        <f>[1]GUADALHORCE!I14</f>
        <v>103757.26495726495</v>
      </c>
      <c r="G7" s="14">
        <f>[1]GUADALHORCE!J14</f>
        <v>117538.46153846153</v>
      </c>
      <c r="H7" s="14">
        <f>[1]GUADALHORCE!K14</f>
        <v>121244.44444444444</v>
      </c>
      <c r="I7" s="14">
        <f>[1]GUADALHORCE!L14</f>
        <v>109996.5811965812</v>
      </c>
      <c r="J7" s="14">
        <f>[1]GUADALHORCE!M14</f>
        <v>100533.33333333333</v>
      </c>
      <c r="K7" s="14">
        <f>[1]GUADALHORCE!N14</f>
        <v>84611.965811965812</v>
      </c>
      <c r="L7" s="14">
        <f>[1]GUADALHORCE!O14</f>
        <v>96102.564102564109</v>
      </c>
      <c r="M7" s="14">
        <f>[1]GUADALHORCE!P14</f>
        <v>99220.512820512828</v>
      </c>
      <c r="N7" s="54">
        <f>[1]GUADALHORCE!Q14</f>
        <v>50475.213675213672</v>
      </c>
      <c r="O7" s="45">
        <f>SUM(C7:N7)</f>
        <v>1138195.5555555557</v>
      </c>
      <c r="P7" s="28">
        <f>O7/B7</f>
        <v>474.24814814814823</v>
      </c>
      <c r="Q7" s="29">
        <f>P7/1000</f>
        <v>0.47424814814814825</v>
      </c>
    </row>
    <row r="8" spans="1:17" s="5" customFormat="1" ht="16.95" customHeight="1">
      <c r="A8" s="51">
        <v>2016</v>
      </c>
      <c r="B8" s="52">
        <v>2382</v>
      </c>
      <c r="C8" s="55">
        <f>[2]GUADALHORCE!F16</f>
        <v>81893.302087771619</v>
      </c>
      <c r="D8" s="50">
        <f>[2]GUADALHORCE!G16</f>
        <v>78584.686834256499</v>
      </c>
      <c r="E8" s="50">
        <f>[2]GUADALHORCE!H16</f>
        <v>83317.562846186614</v>
      </c>
      <c r="F8" s="50">
        <f>[2]GUADALHORCE!I16</f>
        <v>86741.201533873027</v>
      </c>
      <c r="G8" s="50">
        <f>[2]GUADALHORCE!J16</f>
        <v>98602.147422241163</v>
      </c>
      <c r="H8" s="50">
        <f>[2]GUADALHORCE!K16</f>
        <v>90618.167873881554</v>
      </c>
      <c r="I8" s="50">
        <f>[2]GUADALHORCE!L16</f>
        <v>101721.31231359181</v>
      </c>
      <c r="J8" s="50">
        <f>[2]GUADALHORCE!M16</f>
        <v>103318.10822326374</v>
      </c>
      <c r="K8" s="50">
        <f>[2]GUADALHORCE!N16</f>
        <v>94143.297827013215</v>
      </c>
      <c r="L8" s="50">
        <f>[2]GUADALHORCE!O16</f>
        <v>83019.855134213896</v>
      </c>
      <c r="M8" s="50">
        <f>[2]GUADALHORCE!P16</f>
        <v>84589.586706433751</v>
      </c>
      <c r="N8" s="56">
        <f>[2]GUADALHORCE!Q16</f>
        <v>85137.639539838085</v>
      </c>
      <c r="O8" s="45">
        <f>SUM(C8:N8)</f>
        <v>1071686.8683425651</v>
      </c>
      <c r="P8" s="28">
        <f>O8/B8</f>
        <v>449.9105240732851</v>
      </c>
      <c r="Q8" s="29">
        <f>P8/1000</f>
        <v>0.44991052407328508</v>
      </c>
    </row>
    <row r="9" spans="1:17" s="6" customFormat="1" ht="16.95" customHeight="1" thickBot="1">
      <c r="A9" s="16">
        <v>2015</v>
      </c>
      <c r="B9" s="20">
        <v>2375</v>
      </c>
      <c r="C9" s="57">
        <f>[3]GUADALHORCE!F16</f>
        <v>74690.576652601972</v>
      </c>
      <c r="D9" s="17">
        <f>[3]GUADALHORCE!G16</f>
        <v>64616.033755274264</v>
      </c>
      <c r="E9" s="17">
        <f>[3]GUADALHORCE!H16</f>
        <v>93937.763713080174</v>
      </c>
      <c r="F9" s="17">
        <f>[3]GUADALHORCE!I16</f>
        <v>86221.518987341769</v>
      </c>
      <c r="G9" s="17">
        <f>[3]GUADALHORCE!J16</f>
        <v>94659.282700421943</v>
      </c>
      <c r="H9" s="17">
        <f>[3]GUADALHORCE!K16</f>
        <v>89247.890295358651</v>
      </c>
      <c r="I9" s="17">
        <f>[3]GUADALHORCE!L16</f>
        <v>95380.801687763713</v>
      </c>
      <c r="J9" s="17">
        <f>[3]GUADALHORCE!M16</f>
        <v>102308.72011251758</v>
      </c>
      <c r="K9" s="17">
        <f>[3]GUADALHORCE!N16</f>
        <v>92274.261603375533</v>
      </c>
      <c r="L9" s="17">
        <f>[3]GUADALHORCE!O16</f>
        <v>88887.130801687759</v>
      </c>
      <c r="M9" s="17">
        <f>[3]GUADALHORCE!P16</f>
        <v>78244.725738396621</v>
      </c>
      <c r="N9" s="58">
        <f>[3]GUADALHORCE!Q16</f>
        <v>75719.409282700421</v>
      </c>
      <c r="O9" s="46">
        <f>SUM(C9:N9)</f>
        <v>1036188.1153305203</v>
      </c>
      <c r="P9" s="26">
        <f>O9/B9</f>
        <v>436.28973277074539</v>
      </c>
      <c r="Q9" s="27">
        <f>P9/1000</f>
        <v>0.4362897327707454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23" sqref="S23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59" t="s">
        <v>2</v>
      </c>
      <c r="D6" s="60" t="s">
        <v>3</v>
      </c>
      <c r="E6" s="60" t="s">
        <v>4</v>
      </c>
      <c r="F6" s="60" t="s">
        <v>5</v>
      </c>
      <c r="G6" s="60" t="s">
        <v>6</v>
      </c>
      <c r="H6" s="60" t="s">
        <v>7</v>
      </c>
      <c r="I6" s="60" t="s">
        <v>8</v>
      </c>
      <c r="J6" s="60" t="s">
        <v>9</v>
      </c>
      <c r="K6" s="60" t="s">
        <v>10</v>
      </c>
      <c r="L6" s="60" t="s">
        <v>11</v>
      </c>
      <c r="M6" s="60" t="s">
        <v>12</v>
      </c>
      <c r="N6" s="61" t="s">
        <v>13</v>
      </c>
      <c r="O6" s="89"/>
      <c r="P6" s="85"/>
      <c r="Q6" s="85"/>
    </row>
    <row r="7" spans="1:17" s="13" customFormat="1" ht="16.95" customHeight="1">
      <c r="A7" s="15">
        <v>2017</v>
      </c>
      <c r="B7" s="19">
        <v>2400</v>
      </c>
      <c r="C7" s="53">
        <f>'[4]Por Municipio - 2017'!C71</f>
        <v>649.51616709936275</v>
      </c>
      <c r="D7" s="14">
        <f>'[4]Por Municipio - 2017'!D71</f>
        <v>2322.3979230587679</v>
      </c>
      <c r="E7" s="14">
        <f>'[4]Por Municipio - 2017'!E71</f>
        <v>1434.9775784753365</v>
      </c>
      <c r="F7" s="14">
        <f>'[4]Por Municipio - 2017'!F71</f>
        <v>978.05050743450556</v>
      </c>
      <c r="G7" s="14">
        <f>'[4]Por Municipio - 2017'!G71</f>
        <v>1363.2286995515694</v>
      </c>
      <c r="H7" s="14">
        <f>'[4]Por Municipio - 2017'!H71</f>
        <v>7758.9048855322162</v>
      </c>
      <c r="I7" s="14">
        <f>'[4]Por Municipio - 2017'!I71</f>
        <v>1385.8862402643379</v>
      </c>
      <c r="J7" s="14">
        <f>'[4]Por Municipio - 2017'!J71</f>
        <v>683.50247816851549</v>
      </c>
      <c r="K7" s="14">
        <f>'[4]Por Municipio - 2017'!K71</f>
        <v>1940.9959877271654</v>
      </c>
      <c r="L7" s="14">
        <f>'[4]Por Municipio - 2017'!L71</f>
        <v>1064.9044135001179</v>
      </c>
      <c r="M7" s="14">
        <f>'[4]Por Municipio - 2017'!M71</f>
        <v>842.10526315789468</v>
      </c>
      <c r="N7" s="54">
        <f>'[4]Por Municipio - 2017'!N71</f>
        <v>989.37927779088977</v>
      </c>
      <c r="O7" s="45">
        <f>SUM(C7:N7)</f>
        <v>21413.849421760675</v>
      </c>
      <c r="P7" s="30">
        <f>O7/B7</f>
        <v>8.9224372590669478</v>
      </c>
      <c r="Q7" s="31">
        <f>P7/1000</f>
        <v>8.9224372590669485E-3</v>
      </c>
    </row>
    <row r="8" spans="1:17" s="13" customFormat="1" ht="16.95" customHeight="1">
      <c r="A8" s="51">
        <v>2016</v>
      </c>
      <c r="B8" s="52">
        <v>2382</v>
      </c>
      <c r="C8" s="55">
        <f>'[5]Por Municipio - 2016'!C71</f>
        <v>311.76578645235367</v>
      </c>
      <c r="D8" s="50">
        <f>'[5]Por Municipio - 2016'!D71</f>
        <v>4858.2273249138925</v>
      </c>
      <c r="E8" s="50">
        <f>'[5]Por Municipio - 2016'!E71</f>
        <v>1383.8025258323767</v>
      </c>
      <c r="F8" s="50">
        <f>'[5]Por Municipio - 2016'!F71</f>
        <v>858.72330654420205</v>
      </c>
      <c r="G8" s="50">
        <f>'[5]Por Municipio - 2016'!G71</f>
        <v>1668.2204362801378</v>
      </c>
      <c r="H8" s="50">
        <f>'[5]Por Municipio - 2016'!H71</f>
        <v>891.54075774971295</v>
      </c>
      <c r="I8" s="50">
        <f>'[5]Por Municipio - 2016'!I71</f>
        <v>1350.9850746268655</v>
      </c>
      <c r="J8" s="50">
        <f>'[5]Por Municipio - 2016'!J71</f>
        <v>5626.897818599311</v>
      </c>
      <c r="K8" s="50">
        <f>'[5]Por Municipio - 2016'!K71</f>
        <v>1487.7244546498277</v>
      </c>
      <c r="L8" s="50">
        <f>'[5]Por Municipio - 2016'!L71</f>
        <v>886.07118254879447</v>
      </c>
      <c r="M8" s="50">
        <f>'[5]Por Municipio - 2016'!M71</f>
        <v>4965.1848450057405</v>
      </c>
      <c r="N8" s="56">
        <f>'[5]Por Municipio - 2016'!N71</f>
        <v>568.83582089552237</v>
      </c>
      <c r="O8" s="45">
        <f>SUM(C8:N8)</f>
        <v>24857.979334098738</v>
      </c>
      <c r="P8" s="30">
        <f>O8/B8</f>
        <v>10.435759586103584</v>
      </c>
      <c r="Q8" s="31">
        <f>P8/1000</f>
        <v>1.0435759586103585E-2</v>
      </c>
    </row>
    <row r="9" spans="1:17" s="7" customFormat="1" ht="16.95" customHeight="1" thickBot="1">
      <c r="A9" s="16">
        <v>2015</v>
      </c>
      <c r="B9" s="20">
        <v>2375</v>
      </c>
      <c r="C9" s="57">
        <f>'[6]Por Municipio - 2015'!C71</f>
        <v>262.40135287485907</v>
      </c>
      <c r="D9" s="17">
        <f>'[6]Por Municipio - 2015'!D71</f>
        <v>1145.9977452085682</v>
      </c>
      <c r="E9" s="17">
        <f>'[6]Por Municipio - 2015'!E71</f>
        <v>690.81172491544532</v>
      </c>
      <c r="F9" s="17">
        <f>'[6]Por Municipio - 2015'!F71</f>
        <v>921.08229988726043</v>
      </c>
      <c r="G9" s="17">
        <f>'[6]Por Municipio - 2015'!G71</f>
        <v>803.2694475760992</v>
      </c>
      <c r="H9" s="17">
        <f>'[6]Por Municipio - 2015'!H71</f>
        <v>862.17587373167987</v>
      </c>
      <c r="I9" s="17">
        <f>'[6]Por Municipio - 2015'!I71</f>
        <v>273.11161217587374</v>
      </c>
      <c r="J9" s="17">
        <f>'[6]Por Municipio - 2015'!J71</f>
        <v>278.46674182638105</v>
      </c>
      <c r="K9" s="17">
        <f>'[6]Por Municipio - 2015'!K71</f>
        <v>3974.0924464487034</v>
      </c>
      <c r="L9" s="17">
        <f>'[6]Por Municipio - 2015'!L71</f>
        <v>749.718151071026</v>
      </c>
      <c r="M9" s="17">
        <f>'[6]Por Municipio - 2015'!M71</f>
        <v>744.36302142051863</v>
      </c>
      <c r="N9" s="58">
        <f>'[6]Por Municipio - 2015'!N71</f>
        <v>278.46674182638105</v>
      </c>
      <c r="O9" s="46">
        <f>SUM(C9:N9)</f>
        <v>10983.957158962796</v>
      </c>
      <c r="P9" s="32">
        <f>O9/B9</f>
        <v>4.6248240669317031</v>
      </c>
      <c r="Q9" s="33">
        <f>P9/1000</f>
        <v>4.6248240669317028E-3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47" t="s">
        <v>2</v>
      </c>
      <c r="D6" s="48" t="s">
        <v>3</v>
      </c>
      <c r="E6" s="48" t="s">
        <v>4</v>
      </c>
      <c r="F6" s="48" t="s">
        <v>5</v>
      </c>
      <c r="G6" s="48" t="s">
        <v>6</v>
      </c>
      <c r="H6" s="48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48" t="s">
        <v>12</v>
      </c>
      <c r="N6" s="49" t="s">
        <v>13</v>
      </c>
      <c r="O6" s="95"/>
      <c r="P6" s="91"/>
      <c r="Q6" s="91"/>
    </row>
    <row r="7" spans="1:17" s="13" customFormat="1" ht="16.95" customHeight="1">
      <c r="A7" s="15">
        <v>2017</v>
      </c>
      <c r="B7" s="19">
        <v>2400</v>
      </c>
      <c r="C7" s="53">
        <f>'[7]VIDRIO POR MUNICIPIOS'!C70</f>
        <v>2442.0070011668608</v>
      </c>
      <c r="D7" s="14">
        <f>'[7]VIDRIO POR MUNICIPIOS'!D70</f>
        <v>2465.330071405001</v>
      </c>
      <c r="E7" s="14">
        <f>'[7]VIDRIO POR MUNICIPIOS'!E70</f>
        <v>0</v>
      </c>
      <c r="F7" s="14">
        <f>'[7]VIDRIO POR MUNICIPIOS'!F70</f>
        <v>3469.5814461329319</v>
      </c>
      <c r="G7" s="14">
        <f>'[7]VIDRIO POR MUNICIPIOS'!G70</f>
        <v>1293.071043728856</v>
      </c>
      <c r="H7" s="14">
        <f>'[7]VIDRIO POR MUNICIPIOS'!H70</f>
        <v>1965.9276546091014</v>
      </c>
      <c r="I7" s="14">
        <f>'[7]VIDRIO POR MUNICIPIOS'!I70</f>
        <v>2237.313619847137</v>
      </c>
      <c r="J7" s="14">
        <f>'[7]VIDRIO POR MUNICIPIOS'!J70</f>
        <v>2147.0993609823331</v>
      </c>
      <c r="K7" s="14">
        <f>'[7]VIDRIO POR MUNICIPIOS'!K70</f>
        <v>3373.4251870362473</v>
      </c>
      <c r="L7" s="14">
        <f>'[7]VIDRIO POR MUNICIPIOS'!L70</f>
        <v>2531.621936989498</v>
      </c>
      <c r="M7" s="14">
        <f>'[7]VIDRIO POR MUNICIPIOS'!M70</f>
        <v>0</v>
      </c>
      <c r="N7" s="54">
        <f>'[7]VIDRIO POR MUNICIPIOS'!N70</f>
        <v>3130.1975798121471</v>
      </c>
      <c r="O7" s="45">
        <f>SUM(C7:N7)</f>
        <v>25055.574901710112</v>
      </c>
      <c r="P7" s="34">
        <f>O7/B7</f>
        <v>10.439822875712547</v>
      </c>
      <c r="Q7" s="35">
        <f>P7/1000</f>
        <v>1.0439822875712547E-2</v>
      </c>
    </row>
    <row r="8" spans="1:17" s="13" customFormat="1" ht="16.95" customHeight="1">
      <c r="A8" s="51">
        <v>2016</v>
      </c>
      <c r="B8" s="52">
        <v>2382</v>
      </c>
      <c r="C8" s="55">
        <f>'[8]VIDRIO POR MUNICIPIOS'!C70</f>
        <v>1210.0166450896984</v>
      </c>
      <c r="D8" s="50">
        <f>'[8]VIDRIO POR MUNICIPIOS'!D70</f>
        <v>1157.1518402071388</v>
      </c>
      <c r="E8" s="50">
        <f>'[8]VIDRIO POR MUNICIPIOS'!E70</f>
        <v>3370.1178236232026</v>
      </c>
      <c r="F8" s="50">
        <f>'[8]VIDRIO POR MUNICIPIOS'!F70</f>
        <v>2549.2583687812094</v>
      </c>
      <c r="G8" s="50">
        <f>'[8]VIDRIO POR MUNICIPIOS'!G70</f>
        <v>2351.9173363949485</v>
      </c>
      <c r="H8" s="50">
        <f>'[8]VIDRIO POR MUNICIPIOS'!H70</f>
        <v>1139.530238579619</v>
      </c>
      <c r="I8" s="50">
        <f>'[8]VIDRIO POR MUNICIPIOS'!I70</f>
        <v>2122.1951779563724</v>
      </c>
      <c r="J8" s="50">
        <f>'[8]VIDRIO POR MUNICIPIOS'!J70</f>
        <v>1189.458109857592</v>
      </c>
      <c r="K8" s="50">
        <f>'[8]VIDRIO POR MUNICIPIOS'!K70</f>
        <v>2337.7991492509709</v>
      </c>
      <c r="L8" s="50">
        <f>'[8]VIDRIO POR MUNICIPIOS'!L70</f>
        <v>2279.060477159238</v>
      </c>
      <c r="M8" s="50">
        <f>'[8]VIDRIO POR MUNICIPIOS'!M70</f>
        <v>153.14810562571759</v>
      </c>
      <c r="N8" s="56">
        <f>'[8]VIDRIO POR MUNICIPIOS'!N70</f>
        <v>2176.2678009987053</v>
      </c>
      <c r="O8" s="45">
        <f>SUM(C8:N8)</f>
        <v>22035.921073524412</v>
      </c>
      <c r="P8" s="34">
        <f>O8/B8</f>
        <v>9.251016403662641</v>
      </c>
      <c r="Q8" s="35">
        <f>P8/1000</f>
        <v>9.2510164036626406E-3</v>
      </c>
    </row>
    <row r="9" spans="1:17" s="4" customFormat="1" ht="16.95" customHeight="1" thickBot="1">
      <c r="A9" s="16">
        <v>2015</v>
      </c>
      <c r="B9" s="20">
        <v>2375</v>
      </c>
      <c r="C9" s="57">
        <f>'[9]VIDRIO POR MUNICIPIOS'!C70</f>
        <v>2255.0213024954351</v>
      </c>
      <c r="D9" s="17">
        <f>'[9]VIDRIO POR MUNICIPIOS'!D70</f>
        <v>3526.9998579604908</v>
      </c>
      <c r="E9" s="17">
        <f>'[9]VIDRIO POR MUNICIPIOS'!E70</f>
        <v>1237.3706634205721</v>
      </c>
      <c r="F9" s="17">
        <f>'[9]VIDRIO POR MUNICIPIOS'!F70</f>
        <v>3228.6249409026436</v>
      </c>
      <c r="G9" s="17">
        <f>'[9]VIDRIO POR MUNICIPIOS'!G70</f>
        <v>2200.091296409008</v>
      </c>
      <c r="H9" s="17">
        <f>'[9]VIDRIO POR MUNICIPIOS'!H70</f>
        <v>0</v>
      </c>
      <c r="I9" s="17">
        <f>'[9]VIDRIO POR MUNICIPIOS'!I70</f>
        <v>2259.8647125140924</v>
      </c>
      <c r="J9" s="17">
        <f>'[9]VIDRIO POR MUNICIPIOS'!J70</f>
        <v>2700.2467164514001</v>
      </c>
      <c r="K9" s="17">
        <f>'[9]VIDRIO POR MUNICIPIOS'!K70</f>
        <v>3216.535972020275</v>
      </c>
      <c r="L9" s="17">
        <f>'[9]VIDRIO POR MUNICIPIOS'!L70</f>
        <v>2359.0992087644554</v>
      </c>
      <c r="M9" s="17">
        <f>'[9]VIDRIO POR MUNICIPIOS'!M70</f>
        <v>2190.4061060520494</v>
      </c>
      <c r="N9" s="58">
        <f>'[9]VIDRIO POR MUNICIPIOS'!N70</f>
        <v>1014.7595861229458</v>
      </c>
      <c r="O9" s="46">
        <f>SUM(C9:N9)</f>
        <v>26189.02036311337</v>
      </c>
      <c r="P9" s="36">
        <f>O9/B9</f>
        <v>11.026955942363525</v>
      </c>
      <c r="Q9" s="37">
        <f>P9/1000</f>
        <v>1.1026955942363525E-2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24" sqref="S24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99"/>
      <c r="P6" s="101"/>
      <c r="Q6" s="97"/>
    </row>
    <row r="7" spans="1:17" ht="16.95" customHeight="1">
      <c r="A7" s="21">
        <v>2017</v>
      </c>
      <c r="B7" s="69">
        <v>2400</v>
      </c>
      <c r="C7" s="72">
        <f>'[10]1.2'!E$64</f>
        <v>1387.5438596491229</v>
      </c>
      <c r="D7" s="72">
        <f>'[10]1.2'!F$64</f>
        <v>1061.4035087719299</v>
      </c>
      <c r="E7" s="105">
        <f>'[10]1.2'!G$64</f>
        <v>1327.719298245614</v>
      </c>
      <c r="F7" s="105">
        <f>'[10]1.2'!H$64</f>
        <v>1507.1929824561405</v>
      </c>
      <c r="G7" s="105">
        <f>'[10]1.2'!I$64</f>
        <v>4272.7380952380963</v>
      </c>
      <c r="H7" s="105">
        <f>'[10]1.2'!J$64</f>
        <v>4604.1071428571431</v>
      </c>
      <c r="I7" s="105">
        <f>'[10]1.2'!K$64</f>
        <v>4924.1666666666679</v>
      </c>
      <c r="J7" s="105">
        <f>'[10]1.2'!L$64</f>
        <v>4474.0476190476193</v>
      </c>
      <c r="K7" s="105">
        <f>'[10]1.2'!M$64</f>
        <v>4654.9999999999991</v>
      </c>
      <c r="L7" s="105">
        <f>'[10]1.2'!N$64</f>
        <v>5621.4285714285716</v>
      </c>
      <c r="M7" s="105">
        <f>'[10]1.2'!O$64</f>
        <v>4569.9999999999991</v>
      </c>
      <c r="N7" s="106">
        <f>'[10]1.2'!P$64</f>
        <v>3130.4761904761904</v>
      </c>
      <c r="O7" s="65">
        <f>SUM(C7:N7)</f>
        <v>41535.823934837099</v>
      </c>
      <c r="P7" s="44">
        <f>O7/B7</f>
        <v>17.306593306182126</v>
      </c>
      <c r="Q7" s="39">
        <f>P7/1000</f>
        <v>1.7306593306182127E-2</v>
      </c>
    </row>
    <row r="8" spans="1:17" ht="16.95" customHeight="1">
      <c r="A8" s="67">
        <v>2016</v>
      </c>
      <c r="B8" s="70">
        <v>2382</v>
      </c>
      <c r="C8" s="73">
        <v>1274</v>
      </c>
      <c r="D8" s="38">
        <v>1388</v>
      </c>
      <c r="E8" s="38">
        <v>1243</v>
      </c>
      <c r="F8" s="38">
        <v>1158</v>
      </c>
      <c r="G8" s="38">
        <v>1370</v>
      </c>
      <c r="H8" s="38">
        <v>1088</v>
      </c>
      <c r="I8" s="38">
        <v>1150</v>
      </c>
      <c r="J8" s="38">
        <v>1119</v>
      </c>
      <c r="K8" s="38">
        <v>1723</v>
      </c>
      <c r="L8" s="38">
        <v>1498</v>
      </c>
      <c r="M8" s="38">
        <v>1251</v>
      </c>
      <c r="N8" s="74">
        <v>1797</v>
      </c>
      <c r="O8" s="65">
        <f>SUM(C8:N8)</f>
        <v>16059</v>
      </c>
      <c r="P8" s="44">
        <f>O8/B8</f>
        <v>6.7418136020151129</v>
      </c>
      <c r="Q8" s="39">
        <f>P8/1000</f>
        <v>6.7418136020151133E-3</v>
      </c>
    </row>
    <row r="9" spans="1:17" s="4" customFormat="1" ht="16.95" customHeight="1" thickBot="1">
      <c r="A9" s="68">
        <v>2015</v>
      </c>
      <c r="B9" s="71">
        <v>2375</v>
      </c>
      <c r="C9" s="40">
        <v>1258</v>
      </c>
      <c r="D9" s="41">
        <v>959</v>
      </c>
      <c r="E9" s="41">
        <v>1169</v>
      </c>
      <c r="F9" s="41">
        <v>1559</v>
      </c>
      <c r="G9" s="41">
        <v>1370</v>
      </c>
      <c r="H9" s="41">
        <v>1420</v>
      </c>
      <c r="I9" s="41">
        <v>1831</v>
      </c>
      <c r="J9" s="41">
        <v>1660</v>
      </c>
      <c r="K9" s="41">
        <v>1822</v>
      </c>
      <c r="L9" s="41">
        <v>1604</v>
      </c>
      <c r="M9" s="41">
        <v>1488</v>
      </c>
      <c r="N9" s="42">
        <v>1411</v>
      </c>
      <c r="O9" s="66">
        <f>SUM(C9:N9)</f>
        <v>17551</v>
      </c>
      <c r="P9" s="43">
        <f>O9/B9</f>
        <v>7.3898947368421055</v>
      </c>
      <c r="Q9" s="25">
        <f>P9/1000</f>
        <v>7.3898947368421057E-3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