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L7" i="3"/>
  <c r="M7"/>
  <c r="N7"/>
  <c r="K7" i="2"/>
  <c r="L7"/>
  <c r="O7" s="1"/>
  <c r="P7" s="1"/>
  <c r="Q7" s="1"/>
  <c r="M7"/>
  <c r="N7"/>
  <c r="L7" i="1"/>
  <c r="M7"/>
  <c r="N7"/>
  <c r="O7" i="3"/>
  <c r="P7" s="1"/>
  <c r="Q7" s="1"/>
  <c r="D7"/>
  <c r="E7"/>
  <c r="F7"/>
  <c r="G7"/>
  <c r="H7"/>
  <c r="I7"/>
  <c r="J7"/>
  <c r="K7"/>
  <c r="C7"/>
  <c r="D7" i="2"/>
  <c r="E7"/>
  <c r="F7"/>
  <c r="G7"/>
  <c r="H7"/>
  <c r="I7"/>
  <c r="J7"/>
  <c r="C7"/>
  <c r="O7" i="1"/>
  <c r="P7" s="1"/>
  <c r="Q7" s="1"/>
  <c r="D7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<sst xmlns="http://schemas.openxmlformats.org/spreadsheetml/2006/main" count="76" uniqueCount="23">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</sst>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147363.10075496614</c:v>
                </c:pt>
                <c:pt idx="1">
                  <c:v>146410.42316871943</c:v>
                </c:pt>
                <c:pt idx="2">
                  <c:v>158406.46807466203</c:v>
                </c:pt>
                <c:pt idx="3">
                  <c:v>150117.26112921536</c:v>
                </c:pt>
                <c:pt idx="4">
                  <c:v>171742.38789513003</c:v>
                </c:pt>
                <c:pt idx="5">
                  <c:v>157107.37238534307</c:v>
                </c:pt>
                <c:pt idx="6">
                  <c:v>161621.87019255874</c:v>
                </c:pt>
                <c:pt idx="7">
                  <c:v>168176.80069950927</c:v>
                </c:pt>
                <c:pt idx="8">
                  <c:v>153032.60373366025</c:v>
                </c:pt>
                <c:pt idx="9">
                  <c:v>156162.2724568838</c:v>
                </c:pt>
                <c:pt idx="10">
                  <c:v>141538.99322974056</c:v>
                </c:pt>
                <c:pt idx="11">
                  <c:v>149345.55151977937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178741.99052707816</c:v>
                </c:pt>
                <c:pt idx="1">
                  <c:v>162850.71512084815</c:v>
                </c:pt>
                <c:pt idx="2">
                  <c:v>174124.31137366997</c:v>
                </c:pt>
                <c:pt idx="3">
                  <c:v>172248.35129169203</c:v>
                </c:pt>
                <c:pt idx="4">
                  <c:v>221112.81082663668</c:v>
                </c:pt>
                <c:pt idx="5">
                  <c:v>215613.64407008191</c:v>
                </c:pt>
                <c:pt idx="6">
                  <c:v>176088.44618945074</c:v>
                </c:pt>
                <c:pt idx="7">
                  <c:v>194449.45615450997</c:v>
                </c:pt>
                <c:pt idx="8">
                  <c:v>181298.22408718633</c:v>
                </c:pt>
                <c:pt idx="9">
                  <c:v>159669.2846431956</c:v>
                </c:pt>
                <c:pt idx="10">
                  <c:v>172756.71724156529</c:v>
                </c:pt>
                <c:pt idx="11">
                  <c:v>187639.55312772072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198346.18408452271</c:v>
                </c:pt>
                <c:pt idx="1">
                  <c:v>161300.15468540511</c:v>
                </c:pt>
                <c:pt idx="2">
                  <c:v>203859.24448505638</c:v>
                </c:pt>
                <c:pt idx="3">
                  <c:v>211046.57091494818</c:v>
                </c:pt>
                <c:pt idx="4">
                  <c:v>217066.1066341548</c:v>
                </c:pt>
                <c:pt idx="5">
                  <c:v>205184.91830180414</c:v>
                </c:pt>
                <c:pt idx="6">
                  <c:v>212367.86032724194</c:v>
                </c:pt>
                <c:pt idx="7">
                  <c:v>227729.96207272867</c:v>
                </c:pt>
                <c:pt idx="8">
                  <c:v>225065.11621716488</c:v>
                </c:pt>
                <c:pt idx="9">
                  <c:v>205497.65235871036</c:v>
                </c:pt>
                <c:pt idx="10">
                  <c:v>133389.12321026146</c:v>
                </c:pt>
                <c:pt idx="11">
                  <c:v>161280.49851045298</c:v>
                </c:pt>
              </c:numCache>
            </c:numRef>
          </c:val>
        </c:ser>
        <c:marker val="1"/>
        <c:axId val="58960128"/>
        <c:axId val="62611456"/>
      </c:lineChart>
      <c:catAx>
        <c:axId val="589601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1456"/>
        <c:crossesAt val="0"/>
        <c:auto val="1"/>
        <c:lblAlgn val="ctr"/>
        <c:lblOffset val="100"/>
      </c:catAx>
      <c:valAx>
        <c:axId val="62611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896012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691939525658846"/>
          <c:y val="0.8655755378447878"/>
          <c:w val="0.60392156862745094"/>
          <c:h val="0.11075982388611159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5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1570.5992844364937</c:v>
                </c:pt>
                <c:pt idx="1">
                  <c:v>1632.191413237925</c:v>
                </c:pt>
                <c:pt idx="2">
                  <c:v>1706.1019677996424</c:v>
                </c:pt>
                <c:pt idx="3">
                  <c:v>1165.0912343470484</c:v>
                </c:pt>
                <c:pt idx="4">
                  <c:v>6500.5008944543824</c:v>
                </c:pt>
                <c:pt idx="5">
                  <c:v>1755.3756708407871</c:v>
                </c:pt>
                <c:pt idx="6">
                  <c:v>10220.779964221825</c:v>
                </c:pt>
                <c:pt idx="7">
                  <c:v>3335.0966010733455</c:v>
                </c:pt>
                <c:pt idx="8">
                  <c:v>4385.0679785330949</c:v>
                </c:pt>
                <c:pt idx="9">
                  <c:v>1767.6940966010734</c:v>
                </c:pt>
                <c:pt idx="10">
                  <c:v>4840.1520572450809</c:v>
                </c:pt>
                <c:pt idx="11">
                  <c:v>1157.9320214669051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3428.431886227545</c:v>
                </c:pt>
                <c:pt idx="1">
                  <c:v>818.68263473053889</c:v>
                </c:pt>
                <c:pt idx="2">
                  <c:v>1432.6946107784431</c:v>
                </c:pt>
                <c:pt idx="3">
                  <c:v>927.41392215568862</c:v>
                </c:pt>
                <c:pt idx="4">
                  <c:v>1637.3652694610778</c:v>
                </c:pt>
                <c:pt idx="5">
                  <c:v>1720.5127245508982</c:v>
                </c:pt>
                <c:pt idx="6">
                  <c:v>1554.2178143712574</c:v>
                </c:pt>
                <c:pt idx="7">
                  <c:v>946.60179640718559</c:v>
                </c:pt>
                <c:pt idx="8">
                  <c:v>2001.9348802395209</c:v>
                </c:pt>
                <c:pt idx="9">
                  <c:v>831.47455089820357</c:v>
                </c:pt>
                <c:pt idx="10">
                  <c:v>1816.4520958083833</c:v>
                </c:pt>
                <c:pt idx="11">
                  <c:v>1905.9955089820362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1757.9453993933266</c:v>
                </c:pt>
                <c:pt idx="1">
                  <c:v>1757.9453993933266</c:v>
                </c:pt>
                <c:pt idx="2">
                  <c:v>1757.9453993933266</c:v>
                </c:pt>
                <c:pt idx="3">
                  <c:v>1757.9453993933266</c:v>
                </c:pt>
                <c:pt idx="4">
                  <c:v>1757.9453993933266</c:v>
                </c:pt>
                <c:pt idx="5">
                  <c:v>1757.9453993933266</c:v>
                </c:pt>
                <c:pt idx="6">
                  <c:v>1757.9453993933266</c:v>
                </c:pt>
                <c:pt idx="7">
                  <c:v>1757.9453993933266</c:v>
                </c:pt>
                <c:pt idx="8">
                  <c:v>1757.9453993933266</c:v>
                </c:pt>
                <c:pt idx="9">
                  <c:v>1757.9453993933266</c:v>
                </c:pt>
                <c:pt idx="10">
                  <c:v>1757.9453993933266</c:v>
                </c:pt>
                <c:pt idx="11">
                  <c:v>1757.9453993933266</c:v>
                </c:pt>
              </c:numCache>
            </c:numRef>
          </c:val>
        </c:ser>
        <c:marker val="1"/>
        <c:axId val="76356608"/>
        <c:axId val="77542528"/>
      </c:lineChart>
      <c:catAx>
        <c:axId val="763566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542528"/>
        <c:crossesAt val="0"/>
        <c:auto val="1"/>
        <c:lblAlgn val="ctr"/>
        <c:lblOffset val="100"/>
      </c:catAx>
      <c:valAx>
        <c:axId val="77542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3566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904119861729621"/>
          <c:y val="0.85308697855284354"/>
          <c:w val="0.6073059360730596"/>
          <c:h val="0.12522104747752522"/>
        </c:manualLayout>
      </c:layout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19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7596.8324420441286</c:v>
                </c:pt>
                <c:pt idx="1">
                  <c:v>3638.7494812560517</c:v>
                </c:pt>
                <c:pt idx="2">
                  <c:v>3629.2239590538111</c:v>
                </c:pt>
                <c:pt idx="3">
                  <c:v>6147.4333285491521</c:v>
                </c:pt>
                <c:pt idx="4">
                  <c:v>3829.2599253008716</c:v>
                </c:pt>
                <c:pt idx="5">
                  <c:v>1633.4671039241273</c:v>
                </c:pt>
                <c:pt idx="6">
                  <c:v>1892.3919001218028</c:v>
                </c:pt>
                <c:pt idx="7">
                  <c:v>9115.7354843522553</c:v>
                </c:pt>
                <c:pt idx="8">
                  <c:v>4029.0840253722895</c:v>
                </c:pt>
                <c:pt idx="9">
                  <c:v>0</c:v>
                </c:pt>
                <c:pt idx="10">
                  <c:v>5968.4176715233289</c:v>
                </c:pt>
                <c:pt idx="11">
                  <c:v>3734.0047032784614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5405.6983200850045</c:v>
                </c:pt>
                <c:pt idx="1">
                  <c:v>1729.7151515151513</c:v>
                </c:pt>
                <c:pt idx="2">
                  <c:v>2824.4868882084229</c:v>
                </c:pt>
                <c:pt idx="3">
                  <c:v>3909.6153882337107</c:v>
                </c:pt>
                <c:pt idx="4">
                  <c:v>4510.6150736355758</c:v>
                </c:pt>
                <c:pt idx="5">
                  <c:v>2171.4300160134408</c:v>
                </c:pt>
                <c:pt idx="6">
                  <c:v>3375.5587640773897</c:v>
                </c:pt>
                <c:pt idx="7">
                  <c:v>3003.8348868175767</c:v>
                </c:pt>
                <c:pt idx="8">
                  <c:v>0</c:v>
                </c:pt>
                <c:pt idx="9">
                  <c:v>4293.4738665896621</c:v>
                </c:pt>
                <c:pt idx="10">
                  <c:v>5769.732858545508</c:v>
                </c:pt>
                <c:pt idx="11">
                  <c:v>3408.391773931055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4242.5769854132905</c:v>
                </c:pt>
                <c:pt idx="1">
                  <c:v>1834.9144254278726</c:v>
                </c:pt>
                <c:pt idx="2">
                  <c:v>2040.97244732577</c:v>
                </c:pt>
                <c:pt idx="3">
                  <c:v>2979.8541329011346</c:v>
                </c:pt>
                <c:pt idx="4">
                  <c:v>3600.0486223662888</c:v>
                </c:pt>
                <c:pt idx="5">
                  <c:v>3171.8646958499148</c:v>
                </c:pt>
                <c:pt idx="6">
                  <c:v>3400.5571347356454</c:v>
                </c:pt>
                <c:pt idx="7">
                  <c:v>6581.9924867150385</c:v>
                </c:pt>
                <c:pt idx="8">
                  <c:v>3450.2728823194998</c:v>
                </c:pt>
                <c:pt idx="9">
                  <c:v>3921.3128038897894</c:v>
                </c:pt>
                <c:pt idx="10">
                  <c:v>3380.6708357021034</c:v>
                </c:pt>
                <c:pt idx="11">
                  <c:v>4377.5988397205501</c:v>
                </c:pt>
              </c:numCache>
            </c:numRef>
          </c:val>
        </c:ser>
        <c:marker val="1"/>
        <c:axId val="81399808"/>
        <c:axId val="81402496"/>
      </c:lineChart>
      <c:catAx>
        <c:axId val="813998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02496"/>
        <c:crossesAt val="0"/>
        <c:auto val="1"/>
        <c:lblAlgn val="ctr"/>
        <c:lblOffset val="100"/>
      </c:catAx>
      <c:valAx>
        <c:axId val="814024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39980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14292915372335"/>
          <c:y val="0.85965434054471013"/>
          <c:w val="0.59192683695994952"/>
          <c:h val="0.130483726516434"/>
        </c:manualLayout>
      </c:layout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ENVASES!$C$7:$N$7</c:f>
              <c:numCache>
                <c:formatCode>#,##0</c:formatCode>
                <c:ptCount val="12"/>
                <c:pt idx="0">
                  <c:v>2844.0350877192982</c:v>
                </c:pt>
                <c:pt idx="1">
                  <c:v>3998.9473684210525</c:v>
                </c:pt>
                <c:pt idx="2">
                  <c:v>3225.6140350877195</c:v>
                </c:pt>
                <c:pt idx="3">
                  <c:v>4273.6842105263158</c:v>
                </c:pt>
                <c:pt idx="4">
                  <c:v>3485.0877192982452</c:v>
                </c:pt>
                <c:pt idx="5">
                  <c:v>2981.4035087719299</c:v>
                </c:pt>
                <c:pt idx="6">
                  <c:v>4507.7192982456136</c:v>
                </c:pt>
                <c:pt idx="7">
                  <c:v>3307.0175438596489</c:v>
                </c:pt>
                <c:pt idx="8">
                  <c:v>3347.719298245614</c:v>
                </c:pt>
                <c:pt idx="9">
                  <c:v>3091.5254237288136</c:v>
                </c:pt>
                <c:pt idx="10">
                  <c:v>4688.1355932203387</c:v>
                </c:pt>
                <c:pt idx="11">
                  <c:v>3719.1228070175439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3175</c:v>
                </c:pt>
                <c:pt idx="1">
                  <c:v>3714</c:v>
                </c:pt>
                <c:pt idx="2">
                  <c:v>3338</c:v>
                </c:pt>
                <c:pt idx="3">
                  <c:v>3144</c:v>
                </c:pt>
                <c:pt idx="4">
                  <c:v>3633</c:v>
                </c:pt>
                <c:pt idx="5">
                  <c:v>5342</c:v>
                </c:pt>
                <c:pt idx="6">
                  <c:v>5322</c:v>
                </c:pt>
                <c:pt idx="7">
                  <c:v>5123</c:v>
                </c:pt>
                <c:pt idx="8">
                  <c:v>3729</c:v>
                </c:pt>
                <c:pt idx="9">
                  <c:v>3490</c:v>
                </c:pt>
                <c:pt idx="10">
                  <c:v>4391</c:v>
                </c:pt>
                <c:pt idx="11">
                  <c:v>3556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3933</c:v>
                </c:pt>
                <c:pt idx="1">
                  <c:v>3668</c:v>
                </c:pt>
                <c:pt idx="2">
                  <c:v>3358</c:v>
                </c:pt>
                <c:pt idx="3">
                  <c:v>4172</c:v>
                </c:pt>
                <c:pt idx="4">
                  <c:v>2880</c:v>
                </c:pt>
                <c:pt idx="5">
                  <c:v>3338</c:v>
                </c:pt>
                <c:pt idx="6">
                  <c:v>4238</c:v>
                </c:pt>
                <c:pt idx="7">
                  <c:v>3093</c:v>
                </c:pt>
                <c:pt idx="8">
                  <c:v>4111</c:v>
                </c:pt>
                <c:pt idx="9">
                  <c:v>3714</c:v>
                </c:pt>
                <c:pt idx="10">
                  <c:v>3556</c:v>
                </c:pt>
                <c:pt idx="11">
                  <c:v>2737</c:v>
                </c:pt>
              </c:numCache>
            </c:numRef>
          </c:val>
        </c:ser>
        <c:marker val="1"/>
        <c:axId val="114156288"/>
        <c:axId val="114157824"/>
      </c:lineChart>
      <c:catAx>
        <c:axId val="11415628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7824"/>
        <c:crosses val="autoZero"/>
        <c:auto val="1"/>
        <c:lblAlgn val="ctr"/>
        <c:lblOffset val="100"/>
      </c:catAx>
      <c:valAx>
        <c:axId val="1141578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628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7266689902244606"/>
          <c:y val="0.84720890483447642"/>
          <c:w val="0.6374585968081905"/>
          <c:h val="0.14943088011176028"/>
        </c:manualLayout>
      </c:layout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23">
          <cell r="F23">
            <v>71942.840409956072</v>
          </cell>
          <cell r="G23">
            <v>73922.225475841871</v>
          </cell>
          <cell r="H23">
            <v>78460.204978038062</v>
          </cell>
          <cell r="I23">
            <v>76848.491947291361</v>
          </cell>
          <cell r="J23">
            <v>89283.865300146412</v>
          </cell>
          <cell r="K23">
            <v>83386.002928257687</v>
          </cell>
          <cell r="L23">
            <v>84725.739385065885</v>
          </cell>
          <cell r="M23">
            <v>86931.771595900442</v>
          </cell>
          <cell r="N23">
            <v>81351.215226939967</v>
          </cell>
          <cell r="O23">
            <v>81174.934114202057</v>
          </cell>
          <cell r="P23">
            <v>74088.433382137635</v>
          </cell>
          <cell r="Q23">
            <v>78923.572474377739</v>
          </cell>
        </row>
        <row r="27">
          <cell r="F27">
            <v>75420.260345010058</v>
          </cell>
          <cell r="G27">
            <v>72488.197692877555</v>
          </cell>
          <cell r="H27">
            <v>79946.263096623981</v>
          </cell>
          <cell r="I27">
            <v>73268.769181924014</v>
          </cell>
          <cell r="J27">
            <v>82458.522594983602</v>
          </cell>
          <cell r="K27">
            <v>73721.369457085399</v>
          </cell>
          <cell r="L27">
            <v>76896.130807492853</v>
          </cell>
          <cell r="M27">
            <v>81245.029103608846</v>
          </cell>
          <cell r="N27">
            <v>71681.388506720294</v>
          </cell>
          <cell r="O27">
            <v>74987.33834268176</v>
          </cell>
          <cell r="P27">
            <v>67450.559847602926</v>
          </cell>
          <cell r="Q27">
            <v>70421.979045401633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38">
          <cell r="E38">
            <v>2844.0350877192982</v>
          </cell>
          <cell r="F38">
            <v>3998.9473684210525</v>
          </cell>
          <cell r="G38">
            <v>3225.6140350877195</v>
          </cell>
          <cell r="H38">
            <v>4273.6842105263158</v>
          </cell>
          <cell r="I38">
            <v>3485.0877192982452</v>
          </cell>
          <cell r="J38">
            <v>2981.4035087719299</v>
          </cell>
          <cell r="K38">
            <v>4507.7192982456136</v>
          </cell>
          <cell r="L38">
            <v>3307.0175438596489</v>
          </cell>
          <cell r="M38">
            <v>3347.719298245614</v>
          </cell>
          <cell r="N38">
            <v>3091.5254237288136</v>
          </cell>
          <cell r="O38">
            <v>4688.1355932203387</v>
          </cell>
          <cell r="P38">
            <v>3719.1228070175439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23">
          <cell r="F23">
            <v>126958.52803738318</v>
          </cell>
          <cell r="G23">
            <v>114709.82476635514</v>
          </cell>
          <cell r="H23">
            <v>116674.08878504673</v>
          </cell>
          <cell r="I23">
            <v>119165.35046728973</v>
          </cell>
          <cell r="J23">
            <v>179498.59813084113</v>
          </cell>
          <cell r="K23">
            <v>174675.77102803739</v>
          </cell>
          <cell r="L23">
            <v>120961.93341121495</v>
          </cell>
          <cell r="M23">
            <v>131733.44626168226</v>
          </cell>
          <cell r="N23">
            <v>130152.45327102803</v>
          </cell>
          <cell r="O23">
            <v>101175.56658878505</v>
          </cell>
          <cell r="P23">
            <v>120379.04205607477</v>
          </cell>
          <cell r="Q23">
            <v>133633.83177570094</v>
          </cell>
        </row>
        <row r="27">
          <cell r="F27">
            <v>51783.462489694968</v>
          </cell>
          <cell r="G27">
            <v>48140.890354492993</v>
          </cell>
          <cell r="H27">
            <v>57450.222588623248</v>
          </cell>
          <cell r="I27">
            <v>53083.000824402305</v>
          </cell>
          <cell r="J27">
            <v>41614.212695795548</v>
          </cell>
          <cell r="K27">
            <v>40937.873042044521</v>
          </cell>
          <cell r="L27">
            <v>55126.512778235781</v>
          </cell>
          <cell r="M27">
            <v>62716.0098928277</v>
          </cell>
          <cell r="N27">
            <v>51145.770816158285</v>
          </cell>
          <cell r="O27">
            <v>58493.71805441055</v>
          </cell>
          <cell r="P27">
            <v>52377.675185490516</v>
          </cell>
          <cell r="Q27">
            <v>54005.721352019784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23">
          <cell r="F23">
            <v>160880.99599313107</v>
          </cell>
          <cell r="G23">
            <v>128480.57240984545</v>
          </cell>
          <cell r="H23">
            <v>165958.07670291929</v>
          </cell>
          <cell r="I23">
            <v>172636.76016027475</v>
          </cell>
          <cell r="J23">
            <v>170891.01316542644</v>
          </cell>
          <cell r="K23">
            <v>163795.9129937035</v>
          </cell>
          <cell r="L23">
            <v>172780.90440755582</v>
          </cell>
          <cell r="M23">
            <v>190366.50257584429</v>
          </cell>
          <cell r="N23">
            <v>185705.83858042359</v>
          </cell>
          <cell r="O23">
            <v>168584.7052089296</v>
          </cell>
          <cell r="P23">
            <v>99179.250143102458</v>
          </cell>
          <cell r="Q23">
            <v>114931.01316542644</v>
          </cell>
        </row>
        <row r="27">
          <cell r="F27">
            <v>37465.188091391647</v>
          </cell>
          <cell r="G27">
            <v>32819.58227555966</v>
          </cell>
          <cell r="H27">
            <v>37901.16778213709</v>
          </cell>
          <cell r="I27">
            <v>38409.810754673439</v>
          </cell>
          <cell r="J27">
            <v>46175.093468728366</v>
          </cell>
          <cell r="K27">
            <v>41389.005308100626</v>
          </cell>
          <cell r="L27">
            <v>39586.95591968613</v>
          </cell>
          <cell r="M27">
            <v>37363.459496884374</v>
          </cell>
          <cell r="N27">
            <v>39359.277636741288</v>
          </cell>
          <cell r="O27">
            <v>36912.947149780754</v>
          </cell>
          <cell r="P27">
            <v>34209.873067159009</v>
          </cell>
          <cell r="Q27">
            <v>46349.485345026544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45">
          <cell r="C45">
            <v>1570.5992844364937</v>
          </cell>
          <cell r="D45">
            <v>1632.191413237925</v>
          </cell>
          <cell r="E45">
            <v>1706.1019677996424</v>
          </cell>
          <cell r="F45">
            <v>1165.0912343470484</v>
          </cell>
          <cell r="G45">
            <v>6500.5008944543824</v>
          </cell>
          <cell r="H45">
            <v>1755.3756708407871</v>
          </cell>
          <cell r="I45">
            <v>10220.779964221825</v>
          </cell>
          <cell r="J45">
            <v>3335.0966010733455</v>
          </cell>
          <cell r="K45">
            <v>4385.0679785330949</v>
          </cell>
          <cell r="L45">
            <v>1767.6940966010734</v>
          </cell>
          <cell r="M45">
            <v>4840.1520572450809</v>
          </cell>
          <cell r="N45">
            <v>1157.9320214669051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3428.431886227545</v>
          </cell>
          <cell r="D45">
            <v>818.68263473053889</v>
          </cell>
          <cell r="E45">
            <v>1432.6946107784431</v>
          </cell>
          <cell r="F45">
            <v>927.41392215568862</v>
          </cell>
          <cell r="G45">
            <v>1637.3652694610778</v>
          </cell>
          <cell r="H45">
            <v>1720.5127245508982</v>
          </cell>
          <cell r="I45">
            <v>1554.2178143712574</v>
          </cell>
          <cell r="J45">
            <v>946.60179640718559</v>
          </cell>
          <cell r="K45">
            <v>2001.9348802395209</v>
          </cell>
          <cell r="L45">
            <v>831.47455089820357</v>
          </cell>
          <cell r="M45">
            <v>1816.4520958083833</v>
          </cell>
          <cell r="N45">
            <v>1905.9955089820362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1757.9453993933266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7596.8324420441286</v>
          </cell>
          <cell r="D44">
            <v>3638.7494812560517</v>
          </cell>
          <cell r="E44">
            <v>3629.2239590538111</v>
          </cell>
          <cell r="F44">
            <v>6147.4333285491521</v>
          </cell>
          <cell r="G44">
            <v>3829.2599253008716</v>
          </cell>
          <cell r="H44">
            <v>1633.4671039241273</v>
          </cell>
          <cell r="I44">
            <v>1892.3919001218028</v>
          </cell>
          <cell r="J44">
            <v>9115.7354843522553</v>
          </cell>
          <cell r="K44">
            <v>4029.0840253722895</v>
          </cell>
          <cell r="L44">
            <v>0</v>
          </cell>
          <cell r="M44">
            <v>5968.4176715233289</v>
          </cell>
          <cell r="N44">
            <v>3734.0047032784614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5405.6983200850045</v>
          </cell>
          <cell r="D44">
            <v>1729.7151515151513</v>
          </cell>
          <cell r="E44">
            <v>2824.4868882084229</v>
          </cell>
          <cell r="F44">
            <v>3909.6153882337107</v>
          </cell>
          <cell r="G44">
            <v>4510.6150736355758</v>
          </cell>
          <cell r="H44">
            <v>2171.4300160134408</v>
          </cell>
          <cell r="I44">
            <v>3375.5587640773897</v>
          </cell>
          <cell r="J44">
            <v>3003.8348868175767</v>
          </cell>
          <cell r="K44">
            <v>0</v>
          </cell>
          <cell r="L44">
            <v>4293.4738665896621</v>
          </cell>
          <cell r="M44">
            <v>5769.732858545508</v>
          </cell>
          <cell r="N44">
            <v>3408.391773931055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4242.5769854132905</v>
          </cell>
          <cell r="D44">
            <v>1834.9144254278726</v>
          </cell>
          <cell r="E44">
            <v>2040.97244732577</v>
          </cell>
          <cell r="F44">
            <v>2979.8541329011346</v>
          </cell>
          <cell r="G44">
            <v>3600.0486223662888</v>
          </cell>
          <cell r="H44">
            <v>3171.8646958499148</v>
          </cell>
          <cell r="I44">
            <v>3400.5571347356454</v>
          </cell>
          <cell r="J44">
            <v>6581.9924867150385</v>
          </cell>
          <cell r="K44">
            <v>3450.2728823194998</v>
          </cell>
          <cell r="L44">
            <v>3921.3128038897894</v>
          </cell>
          <cell r="M44">
            <v>3380.6708357021034</v>
          </cell>
          <cell r="N44">
            <v>4377.5988397205501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8" customHeight="1">
      <c r="A7" s="17">
        <v>2017</v>
      </c>
      <c r="B7" s="26">
        <v>3443</v>
      </c>
      <c r="C7" s="25">
        <f>[1]ANTEQUERA!F23+[1]ANTEQUERA!F27</f>
        <v>147363.10075496614</v>
      </c>
      <c r="D7" s="16">
        <f>[1]ANTEQUERA!G23+[1]ANTEQUERA!G27</f>
        <v>146410.42316871943</v>
      </c>
      <c r="E7" s="16">
        <f>[1]ANTEQUERA!H23+[1]ANTEQUERA!H27</f>
        <v>158406.46807466203</v>
      </c>
      <c r="F7" s="16">
        <f>[1]ANTEQUERA!I23+[1]ANTEQUERA!I27</f>
        <v>150117.26112921536</v>
      </c>
      <c r="G7" s="16">
        <f>[1]ANTEQUERA!J23+[1]ANTEQUERA!J27</f>
        <v>171742.38789513003</v>
      </c>
      <c r="H7" s="16">
        <f>[1]ANTEQUERA!K23+[1]ANTEQUERA!K27</f>
        <v>157107.37238534307</v>
      </c>
      <c r="I7" s="16">
        <f>[1]ANTEQUERA!L23+[1]ANTEQUERA!L27</f>
        <v>161621.87019255874</v>
      </c>
      <c r="J7" s="16">
        <f>[1]ANTEQUERA!M23+[1]ANTEQUERA!M27</f>
        <v>168176.80069950927</v>
      </c>
      <c r="K7" s="16">
        <f>[1]ANTEQUERA!N23+[1]ANTEQUERA!N27</f>
        <v>153032.60373366025</v>
      </c>
      <c r="L7" s="16">
        <f>[1]ANTEQUERA!O23+[1]ANTEQUERA!O27</f>
        <v>156162.2724568838</v>
      </c>
      <c r="M7" s="16">
        <f>[1]ANTEQUERA!P23+[1]ANTEQUERA!P27</f>
        <v>141538.99322974056</v>
      </c>
      <c r="N7" s="16">
        <f>[1]ANTEQUERA!Q23+[1]ANTEQUERA!Q27</f>
        <v>149345.55151977937</v>
      </c>
      <c r="O7" s="45">
        <f>SUM(C7:N7)</f>
        <v>1861025.1052401676</v>
      </c>
      <c r="P7" s="46">
        <f>O7/B7</f>
        <v>540.52428267213702</v>
      </c>
      <c r="Q7" s="47">
        <f>P7/1000</f>
        <v>0.54052428267213704</v>
      </c>
    </row>
    <row r="8" spans="1:17" s="5" customFormat="1" ht="16.8" customHeight="1">
      <c r="A8" s="72">
        <v>2016</v>
      </c>
      <c r="B8" s="73">
        <v>3418</v>
      </c>
      <c r="C8" s="15">
        <f>[2]ANTEQUERA!F23+[2]ANTEQUERA!F27</f>
        <v>178741.99052707816</v>
      </c>
      <c r="D8" s="74">
        <f>[2]ANTEQUERA!G23+[2]ANTEQUERA!G27</f>
        <v>162850.71512084815</v>
      </c>
      <c r="E8" s="74">
        <f>[2]ANTEQUERA!H23+[2]ANTEQUERA!H27</f>
        <v>174124.31137366997</v>
      </c>
      <c r="F8" s="74">
        <f>[2]ANTEQUERA!I23+[2]ANTEQUERA!I27</f>
        <v>172248.35129169203</v>
      </c>
      <c r="G8" s="74">
        <f>[2]ANTEQUERA!J23+[2]ANTEQUERA!J27</f>
        <v>221112.81082663668</v>
      </c>
      <c r="H8" s="74">
        <f>[2]ANTEQUERA!K23+[2]ANTEQUERA!K27</f>
        <v>215613.64407008191</v>
      </c>
      <c r="I8" s="74">
        <f>[2]ANTEQUERA!L23+[2]ANTEQUERA!L27</f>
        <v>176088.44618945074</v>
      </c>
      <c r="J8" s="74">
        <f>[2]ANTEQUERA!M23+[2]ANTEQUERA!M27</f>
        <v>194449.45615450997</v>
      </c>
      <c r="K8" s="74">
        <f>[2]ANTEQUERA!N23+[2]ANTEQUERA!N27</f>
        <v>181298.22408718633</v>
      </c>
      <c r="L8" s="74">
        <f>[2]ANTEQUERA!O23+[2]ANTEQUERA!O27</f>
        <v>159669.2846431956</v>
      </c>
      <c r="M8" s="74">
        <f>[2]ANTEQUERA!P23+[2]ANTEQUERA!P27</f>
        <v>172756.71724156529</v>
      </c>
      <c r="N8" s="15">
        <f>[2]ANTEQUERA!Q23+[2]ANTEQUERA!Q27</f>
        <v>187639.55312772072</v>
      </c>
      <c r="O8" s="45">
        <f>SUM(C8:N8)</f>
        <v>2196593.5046536354</v>
      </c>
      <c r="P8" s="46">
        <f>O8/B8</f>
        <v>642.65462394781605</v>
      </c>
      <c r="Q8" s="47">
        <f>P8/1000</f>
        <v>0.64265462394781603</v>
      </c>
    </row>
    <row r="9" spans="1:17" s="6" customFormat="1" ht="16.8" customHeight="1" thickBot="1">
      <c r="A9" s="18">
        <v>2015</v>
      </c>
      <c r="B9" s="27">
        <v>3498</v>
      </c>
      <c r="C9" s="30">
        <f>[3]ANTEQUERA!F23+[3]ANTEQUERA!F27</f>
        <v>198346.18408452271</v>
      </c>
      <c r="D9" s="19">
        <f>[3]ANTEQUERA!G23+[3]ANTEQUERA!G27</f>
        <v>161300.15468540511</v>
      </c>
      <c r="E9" s="19">
        <f>[3]ANTEQUERA!H23+[3]ANTEQUERA!H27</f>
        <v>203859.24448505638</v>
      </c>
      <c r="F9" s="19">
        <f>[3]ANTEQUERA!I23+[3]ANTEQUERA!I27</f>
        <v>211046.57091494818</v>
      </c>
      <c r="G9" s="19">
        <f>[3]ANTEQUERA!J23+[3]ANTEQUERA!J27</f>
        <v>217066.1066341548</v>
      </c>
      <c r="H9" s="19">
        <f>[3]ANTEQUERA!K23+[3]ANTEQUERA!K27</f>
        <v>205184.91830180414</v>
      </c>
      <c r="I9" s="19">
        <f>[3]ANTEQUERA!L23+[3]ANTEQUERA!L27</f>
        <v>212367.86032724194</v>
      </c>
      <c r="J9" s="19">
        <f>[3]ANTEQUERA!M23+[3]ANTEQUERA!M27</f>
        <v>227729.96207272867</v>
      </c>
      <c r="K9" s="19">
        <f>[3]ANTEQUERA!N23+[3]ANTEQUERA!N27</f>
        <v>225065.11621716488</v>
      </c>
      <c r="L9" s="19">
        <f>[3]ANTEQUERA!O23+[3]ANTEQUERA!O27</f>
        <v>205497.65235871036</v>
      </c>
      <c r="M9" s="19">
        <f>[3]ANTEQUERA!P23+[3]ANTEQUERA!P27</f>
        <v>133389.12321026146</v>
      </c>
      <c r="N9" s="30">
        <f>[3]ANTEQUERA!Q23+[3]ANTEQUERA!Q27</f>
        <v>161280.49851045298</v>
      </c>
      <c r="O9" s="42">
        <f>SUM(C9:N9)</f>
        <v>2362133.3918024516</v>
      </c>
      <c r="P9" s="43">
        <f>O9/B9</f>
        <v>675.28112973197585</v>
      </c>
      <c r="Q9" s="44">
        <f>P9/1000</f>
        <v>0.67528112973197585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8" customHeight="1">
      <c r="A7" s="17">
        <v>2017</v>
      </c>
      <c r="B7" s="26">
        <v>3443</v>
      </c>
      <c r="C7" s="25">
        <f>'[4]Por Municipio - 2017'!C45</f>
        <v>1570.5992844364937</v>
      </c>
      <c r="D7" s="16">
        <f>'[4]Por Municipio - 2017'!D45</f>
        <v>1632.191413237925</v>
      </c>
      <c r="E7" s="16">
        <f>'[4]Por Municipio - 2017'!E45</f>
        <v>1706.1019677996424</v>
      </c>
      <c r="F7" s="16">
        <f>'[4]Por Municipio - 2017'!F45</f>
        <v>1165.0912343470484</v>
      </c>
      <c r="G7" s="16">
        <f>'[4]Por Municipio - 2017'!G45</f>
        <v>6500.5008944543824</v>
      </c>
      <c r="H7" s="16">
        <f>'[4]Por Municipio - 2017'!H45</f>
        <v>1755.3756708407871</v>
      </c>
      <c r="I7" s="16">
        <f>'[4]Por Municipio - 2017'!I45</f>
        <v>10220.779964221825</v>
      </c>
      <c r="J7" s="16">
        <f>'[4]Por Municipio - 2017'!J45</f>
        <v>3335.0966010733455</v>
      </c>
      <c r="K7" s="16">
        <f>'[4]Por Municipio - 2017'!K45</f>
        <v>4385.0679785330949</v>
      </c>
      <c r="L7" s="16">
        <f>'[4]Por Municipio - 2017'!L45</f>
        <v>1767.6940966010734</v>
      </c>
      <c r="M7" s="16">
        <f>'[4]Por Municipio - 2017'!M45</f>
        <v>4840.1520572450809</v>
      </c>
      <c r="N7" s="16">
        <f>'[4]Por Municipio - 2017'!N45</f>
        <v>1157.9320214669051</v>
      </c>
      <c r="O7" s="45">
        <f>SUM(C7:N7)</f>
        <v>40036.583184257608</v>
      </c>
      <c r="P7" s="48">
        <f>O7/B7</f>
        <v>11.628400576316471</v>
      </c>
      <c r="Q7" s="49">
        <f>P7/1000</f>
        <v>1.1628400576316471E-2</v>
      </c>
    </row>
    <row r="8" spans="1:17" s="13" customFormat="1" ht="16.8" customHeight="1">
      <c r="A8" s="72">
        <v>2016</v>
      </c>
      <c r="B8" s="73">
        <v>3418</v>
      </c>
      <c r="C8" s="15">
        <f>'[5]Por Municipio - 2016'!C45</f>
        <v>3428.431886227545</v>
      </c>
      <c r="D8" s="74">
        <f>'[5]Por Municipio - 2016'!D45</f>
        <v>818.68263473053889</v>
      </c>
      <c r="E8" s="74">
        <f>'[5]Por Municipio - 2016'!E45</f>
        <v>1432.6946107784431</v>
      </c>
      <c r="F8" s="74">
        <f>'[5]Por Municipio - 2016'!F45</f>
        <v>927.41392215568862</v>
      </c>
      <c r="G8" s="74">
        <f>'[5]Por Municipio - 2016'!G45</f>
        <v>1637.3652694610778</v>
      </c>
      <c r="H8" s="74">
        <f>'[5]Por Municipio - 2016'!H45</f>
        <v>1720.5127245508982</v>
      </c>
      <c r="I8" s="74">
        <f>'[5]Por Municipio - 2016'!I45</f>
        <v>1554.2178143712574</v>
      </c>
      <c r="J8" s="74">
        <f>'[5]Por Municipio - 2016'!J45</f>
        <v>946.60179640718559</v>
      </c>
      <c r="K8" s="74">
        <f>'[5]Por Municipio - 2016'!K45</f>
        <v>2001.9348802395209</v>
      </c>
      <c r="L8" s="74">
        <f>'[5]Por Municipio - 2016'!L45</f>
        <v>831.47455089820357</v>
      </c>
      <c r="M8" s="74">
        <f>'[5]Por Municipio - 2016'!M45</f>
        <v>1816.4520958083833</v>
      </c>
      <c r="N8" s="15">
        <f>'[5]Por Municipio - 2016'!N45</f>
        <v>1905.9955089820362</v>
      </c>
      <c r="O8" s="45">
        <f>SUM(C8:N8)</f>
        <v>19021.777694610777</v>
      </c>
      <c r="P8" s="48">
        <f>O8/B8</f>
        <v>5.5651777924548789</v>
      </c>
      <c r="Q8" s="49">
        <f>P8/1000</f>
        <v>5.5651777924548788E-3</v>
      </c>
    </row>
    <row r="9" spans="1:17" s="7" customFormat="1" ht="16.8" customHeight="1" thickBot="1">
      <c r="A9" s="18">
        <v>2015</v>
      </c>
      <c r="B9" s="27">
        <v>3498</v>
      </c>
      <c r="C9" s="30">
        <f>'[6]Por Municipio - 2015'!$C$45</f>
        <v>1757.9453993933266</v>
      </c>
      <c r="D9" s="19">
        <f>'[6]Por Municipio - 2015'!$C$45</f>
        <v>1757.9453993933266</v>
      </c>
      <c r="E9" s="19">
        <f>'[6]Por Municipio - 2015'!$C$45</f>
        <v>1757.9453993933266</v>
      </c>
      <c r="F9" s="19">
        <f>'[6]Por Municipio - 2015'!$C$45</f>
        <v>1757.9453993933266</v>
      </c>
      <c r="G9" s="19">
        <f>'[6]Por Municipio - 2015'!$C$45</f>
        <v>1757.9453993933266</v>
      </c>
      <c r="H9" s="19">
        <f>'[6]Por Municipio - 2015'!$C$45</f>
        <v>1757.9453993933266</v>
      </c>
      <c r="I9" s="19">
        <f>'[6]Por Municipio - 2015'!$C$45</f>
        <v>1757.9453993933266</v>
      </c>
      <c r="J9" s="19">
        <f>'[6]Por Municipio - 2015'!$C$45</f>
        <v>1757.9453993933266</v>
      </c>
      <c r="K9" s="19">
        <f>'[6]Por Municipio - 2015'!$C$45</f>
        <v>1757.9453993933266</v>
      </c>
      <c r="L9" s="19">
        <f>'[6]Por Municipio - 2015'!$C$45</f>
        <v>1757.9453993933266</v>
      </c>
      <c r="M9" s="19">
        <f>'[6]Por Municipio - 2015'!$C$45</f>
        <v>1757.9453993933266</v>
      </c>
      <c r="N9" s="30">
        <f>'[6]Por Municipio - 2015'!$C$45</f>
        <v>1757.9453993933266</v>
      </c>
      <c r="O9" s="42">
        <f>SUM(C9:N9)</f>
        <v>21095.344792719927</v>
      </c>
      <c r="P9" s="50">
        <f>O9/B9</f>
        <v>6.0306874764779668</v>
      </c>
      <c r="Q9" s="51">
        <f>P9/1000</f>
        <v>6.0306874764779672E-3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G7" sqref="G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8" customHeight="1">
      <c r="A7" s="17">
        <v>2017</v>
      </c>
      <c r="B7" s="26">
        <v>3443</v>
      </c>
      <c r="C7" s="25">
        <f>'[7]VIDRIO POR MUNICIPIOS'!C44</f>
        <v>7596.8324420441286</v>
      </c>
      <c r="D7" s="16">
        <f>'[7]VIDRIO POR MUNICIPIOS'!D44</f>
        <v>3638.7494812560517</v>
      </c>
      <c r="E7" s="16">
        <f>'[7]VIDRIO POR MUNICIPIOS'!E44</f>
        <v>3629.2239590538111</v>
      </c>
      <c r="F7" s="16">
        <f>'[7]VIDRIO POR MUNICIPIOS'!F44</f>
        <v>6147.4333285491521</v>
      </c>
      <c r="G7" s="16">
        <f>'[7]VIDRIO POR MUNICIPIOS'!G44</f>
        <v>3829.2599253008716</v>
      </c>
      <c r="H7" s="16">
        <f>'[7]VIDRIO POR MUNICIPIOS'!H44</f>
        <v>1633.4671039241273</v>
      </c>
      <c r="I7" s="16">
        <f>'[7]VIDRIO POR MUNICIPIOS'!I44</f>
        <v>1892.3919001218028</v>
      </c>
      <c r="J7" s="16">
        <f>'[7]VIDRIO POR MUNICIPIOS'!J44</f>
        <v>9115.7354843522553</v>
      </c>
      <c r="K7" s="16">
        <f>'[7]VIDRIO POR MUNICIPIOS'!K44</f>
        <v>4029.0840253722895</v>
      </c>
      <c r="L7" s="16">
        <f>'[7]VIDRIO POR MUNICIPIOS'!L44</f>
        <v>0</v>
      </c>
      <c r="M7" s="16">
        <f>'[7]VIDRIO POR MUNICIPIOS'!M44</f>
        <v>5968.4176715233289</v>
      </c>
      <c r="N7" s="16">
        <f>'[7]VIDRIO POR MUNICIPIOS'!N44</f>
        <v>3734.0047032784614</v>
      </c>
      <c r="O7" s="67">
        <f>SUM(C7:N7)</f>
        <v>51214.600024776279</v>
      </c>
      <c r="P7" s="52">
        <f>O7/B7</f>
        <v>14.874992746086633</v>
      </c>
      <c r="Q7" s="53">
        <f>P7/1000</f>
        <v>1.4874992746086634E-2</v>
      </c>
    </row>
    <row r="8" spans="1:17" s="13" customFormat="1" ht="16.8" customHeight="1">
      <c r="A8" s="72">
        <v>2016</v>
      </c>
      <c r="B8" s="73">
        <v>3418</v>
      </c>
      <c r="C8" s="15">
        <f>'[8]VIDRIO POR MUNICIPIOS'!C44</f>
        <v>5405.6983200850045</v>
      </c>
      <c r="D8" s="74">
        <f>'[8]VIDRIO POR MUNICIPIOS'!D44</f>
        <v>1729.7151515151513</v>
      </c>
      <c r="E8" s="74">
        <f>'[8]VIDRIO POR MUNICIPIOS'!E44</f>
        <v>2824.4868882084229</v>
      </c>
      <c r="F8" s="74">
        <f>'[8]VIDRIO POR MUNICIPIOS'!F44</f>
        <v>3909.6153882337107</v>
      </c>
      <c r="G8" s="74">
        <f>'[8]VIDRIO POR MUNICIPIOS'!G44</f>
        <v>4510.6150736355758</v>
      </c>
      <c r="H8" s="74">
        <f>'[8]VIDRIO POR MUNICIPIOS'!H44</f>
        <v>2171.4300160134408</v>
      </c>
      <c r="I8" s="74">
        <f>'[8]VIDRIO POR MUNICIPIOS'!I44</f>
        <v>3375.5587640773897</v>
      </c>
      <c r="J8" s="74">
        <f>'[8]VIDRIO POR MUNICIPIOS'!J44</f>
        <v>3003.8348868175767</v>
      </c>
      <c r="K8" s="74">
        <f>'[8]VIDRIO POR MUNICIPIOS'!K44</f>
        <v>0</v>
      </c>
      <c r="L8" s="74">
        <f>'[8]VIDRIO POR MUNICIPIOS'!L44</f>
        <v>4293.4738665896621</v>
      </c>
      <c r="M8" s="74">
        <f>'[8]VIDRIO POR MUNICIPIOS'!M44</f>
        <v>5769.732858545508</v>
      </c>
      <c r="N8" s="75">
        <f>'[8]VIDRIO POR MUNICIPIOS'!N44</f>
        <v>3408.391773931055</v>
      </c>
      <c r="O8" s="67">
        <f>SUM(C8:N8)</f>
        <v>40402.552987652496</v>
      </c>
      <c r="P8" s="52">
        <f>O8/B8</f>
        <v>11.820524572162814</v>
      </c>
      <c r="Q8" s="53">
        <f>P8/1000</f>
        <v>1.1820524572162814E-2</v>
      </c>
    </row>
    <row r="9" spans="1:17" s="4" customFormat="1" ht="16.8" customHeight="1" thickBot="1">
      <c r="A9" s="18">
        <v>2015</v>
      </c>
      <c r="B9" s="27">
        <v>3498</v>
      </c>
      <c r="C9" s="23">
        <f>'[9]VIDRIO POR MUNICIPIOS'!C44</f>
        <v>4242.5769854132905</v>
      </c>
      <c r="D9" s="69">
        <f>'[9]VIDRIO POR MUNICIPIOS'!D44</f>
        <v>1834.9144254278726</v>
      </c>
      <c r="E9" s="69">
        <f>'[9]VIDRIO POR MUNICIPIOS'!E44</f>
        <v>2040.97244732577</v>
      </c>
      <c r="F9" s="69">
        <f>'[9]VIDRIO POR MUNICIPIOS'!F44</f>
        <v>2979.8541329011346</v>
      </c>
      <c r="G9" s="69">
        <f>'[9]VIDRIO POR MUNICIPIOS'!G44</f>
        <v>3600.0486223662888</v>
      </c>
      <c r="H9" s="69">
        <f>'[9]VIDRIO POR MUNICIPIOS'!H44</f>
        <v>3171.8646958499148</v>
      </c>
      <c r="I9" s="69">
        <f>'[9]VIDRIO POR MUNICIPIOS'!I44</f>
        <v>3400.5571347356454</v>
      </c>
      <c r="J9" s="69">
        <f>'[9]VIDRIO POR MUNICIPIOS'!J44</f>
        <v>6581.9924867150385</v>
      </c>
      <c r="K9" s="69">
        <f>'[9]VIDRIO POR MUNICIPIOS'!K44</f>
        <v>3450.2728823194998</v>
      </c>
      <c r="L9" s="69">
        <f>'[9]VIDRIO POR MUNICIPIOS'!L44</f>
        <v>3921.3128038897894</v>
      </c>
      <c r="M9" s="69">
        <f>'[9]VIDRIO POR MUNICIPIOS'!M44</f>
        <v>3380.6708357021034</v>
      </c>
      <c r="N9" s="70">
        <f>'[9]VIDRIO POR MUNICIPIOS'!N44</f>
        <v>4377.5988397205501</v>
      </c>
      <c r="O9" s="68">
        <f>SUM(C9:N9)</f>
        <v>42982.6362923669</v>
      </c>
      <c r="P9" s="54">
        <f>O9/B9</f>
        <v>12.287774811997398</v>
      </c>
      <c r="Q9" s="55">
        <f>P9/1000</f>
        <v>1.2287774811997398E-2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8" customHeight="1">
      <c r="A7" s="35">
        <v>2017</v>
      </c>
      <c r="B7" s="71">
        <v>3443</v>
      </c>
      <c r="C7" s="56">
        <f>'[10]1.2'!E$38</f>
        <v>2844.0350877192982</v>
      </c>
      <c r="D7" s="56">
        <f>'[10]1.2'!F$38</f>
        <v>3998.9473684210525</v>
      </c>
      <c r="E7" s="56">
        <f>'[10]1.2'!G$38</f>
        <v>3225.6140350877195</v>
      </c>
      <c r="F7" s="56">
        <f>'[10]1.2'!H$38</f>
        <v>4273.6842105263158</v>
      </c>
      <c r="G7" s="56">
        <f>'[10]1.2'!I$38</f>
        <v>3485.0877192982452</v>
      </c>
      <c r="H7" s="56">
        <f>'[10]1.2'!J$38</f>
        <v>2981.4035087719299</v>
      </c>
      <c r="I7" s="56">
        <f>'[10]1.2'!K$38</f>
        <v>4507.7192982456136</v>
      </c>
      <c r="J7" s="56">
        <f>'[10]1.2'!L$38</f>
        <v>3307.0175438596489</v>
      </c>
      <c r="K7" s="56">
        <f>'[10]1.2'!M$38</f>
        <v>3347.719298245614</v>
      </c>
      <c r="L7" s="56">
        <f>'[10]1.2'!N$38</f>
        <v>3091.5254237288136</v>
      </c>
      <c r="M7" s="56">
        <f>'[10]1.2'!O$38</f>
        <v>4688.1355932203387</v>
      </c>
      <c r="N7" s="56">
        <f>'[10]1.2'!P$38</f>
        <v>3719.1228070175439</v>
      </c>
      <c r="O7" s="65">
        <f>SUM(C7:N7)</f>
        <v>43470.011894142131</v>
      </c>
      <c r="P7" s="66">
        <f>O7/B7</f>
        <v>12.625620648894026</v>
      </c>
      <c r="Q7" s="59">
        <f>P7/1000</f>
        <v>1.2625620648894026E-2</v>
      </c>
    </row>
    <row r="8" spans="1:17" ht="16.8" customHeight="1">
      <c r="A8" s="76">
        <v>2016</v>
      </c>
      <c r="B8" s="71">
        <v>3418</v>
      </c>
      <c r="C8" s="56">
        <v>3175</v>
      </c>
      <c r="D8" s="57">
        <v>3714</v>
      </c>
      <c r="E8" s="58">
        <v>3338</v>
      </c>
      <c r="F8" s="58">
        <v>3144</v>
      </c>
      <c r="G8" s="58">
        <v>3633</v>
      </c>
      <c r="H8" s="58">
        <v>5342</v>
      </c>
      <c r="I8" s="58">
        <v>5322</v>
      </c>
      <c r="J8" s="58">
        <v>5123</v>
      </c>
      <c r="K8" s="58">
        <v>3729</v>
      </c>
      <c r="L8" s="58">
        <v>3490</v>
      </c>
      <c r="M8" s="58">
        <v>4391</v>
      </c>
      <c r="N8" s="57">
        <v>3556</v>
      </c>
      <c r="O8" s="65">
        <f>SUM(C8:N8)</f>
        <v>47957</v>
      </c>
      <c r="P8" s="66">
        <f>O8/B8</f>
        <v>14.030719719133996</v>
      </c>
      <c r="Q8" s="59">
        <f>P8/1000</f>
        <v>1.4030719719133996E-2</v>
      </c>
    </row>
    <row r="9" spans="1:17" s="4" customFormat="1" ht="16.8" customHeight="1" thickBot="1">
      <c r="A9" s="36">
        <v>2015</v>
      </c>
      <c r="B9" s="34">
        <v>3498</v>
      </c>
      <c r="C9" s="60">
        <v>3933</v>
      </c>
      <c r="D9" s="61">
        <v>3668</v>
      </c>
      <c r="E9" s="62">
        <v>3358</v>
      </c>
      <c r="F9" s="62">
        <v>4172</v>
      </c>
      <c r="G9" s="62">
        <v>2880</v>
      </c>
      <c r="H9" s="62">
        <v>3338</v>
      </c>
      <c r="I9" s="62">
        <v>4238</v>
      </c>
      <c r="J9" s="62">
        <v>3093</v>
      </c>
      <c r="K9" s="62">
        <v>4111</v>
      </c>
      <c r="L9" s="62">
        <v>3714</v>
      </c>
      <c r="M9" s="62">
        <v>3556</v>
      </c>
      <c r="N9" s="63">
        <v>2737</v>
      </c>
      <c r="O9" s="40">
        <f>SUM(C9:N9)</f>
        <v>42798</v>
      </c>
      <c r="P9" s="64">
        <f>O9/B9</f>
        <v>12.234991423670669</v>
      </c>
      <c r="Q9" s="41">
        <f>P9/1000</f>
        <v>1.2234991423670669E-2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