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I7" i="3"/>
  <c r="J7"/>
  <c r="K7"/>
  <c r="L7"/>
  <c r="M7"/>
  <c r="N7"/>
  <c r="H7" i="2"/>
  <c r="I7"/>
  <c r="J7"/>
  <c r="K7"/>
  <c r="L7"/>
  <c r="M7"/>
  <c r="N7"/>
  <c r="H7" i="1"/>
  <c r="O7" s="1"/>
  <c r="P7" s="1"/>
  <c r="Q7" s="1"/>
  <c r="I7"/>
  <c r="J7"/>
  <c r="K7"/>
  <c r="L7"/>
  <c r="M7"/>
  <c r="N7"/>
  <c r="D7"/>
  <c r="E7"/>
  <c r="F7"/>
  <c r="G7"/>
  <c r="C7"/>
  <c r="D7" i="2"/>
  <c r="E7"/>
  <c r="F7"/>
  <c r="G7"/>
  <c r="C7"/>
  <c r="D7" i="3"/>
  <c r="E7"/>
  <c r="O7" s="1"/>
  <c r="P7" s="1"/>
  <c r="Q7" s="1"/>
  <c r="F7"/>
  <c r="G7"/>
  <c r="H7"/>
  <c r="C7"/>
  <c r="O8" i="4"/>
  <c r="P8" s="1"/>
  <c r="Q8" s="1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9" i="4"/>
  <c r="P9" s="1"/>
  <c r="Q9" s="1"/>
  <c r="O7" i="2" l="1"/>
  <c r="P7" s="1"/>
  <c r="Q7" s="1"/>
  <c r="O9" i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<sst xmlns="http://schemas.openxmlformats.org/spreadsheetml/2006/main" count="76" uniqueCount="23">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</sst>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27" xfId="1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26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RSU!$C$7:$N$7</c:f>
              <c:numCache>
                <c:formatCode>#,##0</c:formatCode>
                <c:ptCount val="12"/>
                <c:pt idx="0">
                  <c:v>26125.327546675402</c:v>
                </c:pt>
                <c:pt idx="1">
                  <c:v>24057.484441532917</c:v>
                </c:pt>
                <c:pt idx="2">
                  <c:v>26790.759089420244</c:v>
                </c:pt>
                <c:pt idx="3">
                  <c:v>26536.654520144122</c:v>
                </c:pt>
                <c:pt idx="4">
                  <c:v>29674.039878807729</c:v>
                </c:pt>
                <c:pt idx="5">
                  <c:v>28854.610219456274</c:v>
                </c:pt>
                <c:pt idx="6">
                  <c:v>26912.667867671142</c:v>
                </c:pt>
                <c:pt idx="7">
                  <c:v>29393.219783819193</c:v>
                </c:pt>
                <c:pt idx="8">
                  <c:v>25186.906321650837</c:v>
                </c:pt>
                <c:pt idx="9">
                  <c:v>22477.276449394038</c:v>
                </c:pt>
                <c:pt idx="10">
                  <c:v>22995.619063216509</c:v>
                </c:pt>
                <c:pt idx="11">
                  <c:v>23674.868981329841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27759.702339916461</c:v>
                </c:pt>
                <c:pt idx="1">
                  <c:v>23134.656717628452</c:v>
                </c:pt>
                <c:pt idx="2">
                  <c:v>27344.215093880532</c:v>
                </c:pt>
                <c:pt idx="3">
                  <c:v>27351.129405085365</c:v>
                </c:pt>
                <c:pt idx="4">
                  <c:v>29430.451356502697</c:v>
                </c:pt>
                <c:pt idx="5">
                  <c:v>29850.967192505777</c:v>
                </c:pt>
                <c:pt idx="6">
                  <c:v>29069.021452613651</c:v>
                </c:pt>
                <c:pt idx="7">
                  <c:v>31916.460521513443</c:v>
                </c:pt>
                <c:pt idx="8">
                  <c:v>28908.106573664787</c:v>
                </c:pt>
                <c:pt idx="9">
                  <c:v>25565.351393000528</c:v>
                </c:pt>
                <c:pt idx="10">
                  <c:v>26583.955148221743</c:v>
                </c:pt>
                <c:pt idx="11">
                  <c:v>27920.617218865322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26826.391686394094</c:v>
                </c:pt>
                <c:pt idx="1">
                  <c:v>24405.678289130523</c:v>
                </c:pt>
                <c:pt idx="2">
                  <c:v>27198.980459816234</c:v>
                </c:pt>
                <c:pt idx="3">
                  <c:v>28705.562733218314</c:v>
                </c:pt>
                <c:pt idx="4">
                  <c:v>28509.563856678571</c:v>
                </c:pt>
                <c:pt idx="5">
                  <c:v>29644.830076636041</c:v>
                </c:pt>
                <c:pt idx="6">
                  <c:v>30103.009268547125</c:v>
                </c:pt>
                <c:pt idx="7">
                  <c:v>30596.18825984031</c:v>
                </c:pt>
                <c:pt idx="8">
                  <c:v>29954.737391164788</c:v>
                </c:pt>
                <c:pt idx="9">
                  <c:v>28888.198049993982</c:v>
                </c:pt>
                <c:pt idx="10">
                  <c:v>27120.071821209323</c:v>
                </c:pt>
                <c:pt idx="11">
                  <c:v>26098.395859246481</c:v>
                </c:pt>
              </c:numCache>
            </c:numRef>
          </c:val>
        </c:ser>
        <c:marker val="1"/>
        <c:axId val="76355072"/>
        <c:axId val="76356608"/>
      </c:lineChart>
      <c:catAx>
        <c:axId val="7635507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356608"/>
        <c:crossesAt val="0"/>
        <c:auto val="1"/>
        <c:lblAlgn val="ctr"/>
        <c:lblOffset val="100"/>
      </c:catAx>
      <c:valAx>
        <c:axId val="763566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635507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439"/>
          <c:w val="0.39525815005459375"/>
          <c:h val="0.11075987390302421"/>
        </c:manualLayout>
      </c:layout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09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CARTON!$C$7:$N$7</c:f>
              <c:numCache>
                <c:formatCode>#,##0</c:formatCode>
                <c:ptCount val="12"/>
                <c:pt idx="0">
                  <c:v>376.89838251636002</c:v>
                </c:pt>
                <c:pt idx="1">
                  <c:v>189.83825163600443</c:v>
                </c:pt>
                <c:pt idx="2">
                  <c:v>474.13260896406962</c:v>
                </c:pt>
                <c:pt idx="3">
                  <c:v>452.83368317076184</c:v>
                </c:pt>
                <c:pt idx="4">
                  <c:v>245.40066674898137</c:v>
                </c:pt>
                <c:pt idx="5">
                  <c:v>229.65798246697125</c:v>
                </c:pt>
                <c:pt idx="6">
                  <c:v>361.15569823434993</c:v>
                </c:pt>
                <c:pt idx="7">
                  <c:v>396.34522780590191</c:v>
                </c:pt>
                <c:pt idx="8">
                  <c:v>352.82133596740334</c:v>
                </c:pt>
                <c:pt idx="9">
                  <c:v>252.80898876404493</c:v>
                </c:pt>
                <c:pt idx="10">
                  <c:v>415.32905296950241</c:v>
                </c:pt>
                <c:pt idx="11">
                  <c:v>355.59945672305219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33.272002453235203</c:v>
                </c:pt>
                <c:pt idx="1">
                  <c:v>173.01441275682308</c:v>
                </c:pt>
                <c:pt idx="2">
                  <c:v>529.50015332720022</c:v>
                </c:pt>
                <c:pt idx="3">
                  <c:v>403.06654400490646</c:v>
                </c:pt>
                <c:pt idx="4">
                  <c:v>331.76939589083105</c:v>
                </c:pt>
                <c:pt idx="5">
                  <c:v>447.74609015639373</c:v>
                </c:pt>
                <c:pt idx="6">
                  <c:v>426.83226004293158</c:v>
                </c:pt>
                <c:pt idx="7">
                  <c:v>284.23796381478076</c:v>
                </c:pt>
                <c:pt idx="8">
                  <c:v>547.56209751609936</c:v>
                </c:pt>
                <c:pt idx="9">
                  <c:v>292.79362158846982</c:v>
                </c:pt>
                <c:pt idx="10">
                  <c:v>352.68322600429315</c:v>
                </c:pt>
                <c:pt idx="11">
                  <c:v>222.44710211591536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175.10430645358059</c:v>
                </c:pt>
                <c:pt idx="1">
                  <c:v>111.25411736000974</c:v>
                </c:pt>
                <c:pt idx="2">
                  <c:v>346.33890447724775</c:v>
                </c:pt>
                <c:pt idx="3">
                  <c:v>349.2411857996828</c:v>
                </c:pt>
                <c:pt idx="4">
                  <c:v>170.26717091618886</c:v>
                </c:pt>
                <c:pt idx="5">
                  <c:v>225.41051604245456</c:v>
                </c:pt>
                <c:pt idx="6">
                  <c:v>189.61571306575578</c:v>
                </c:pt>
                <c:pt idx="7">
                  <c:v>242.8242039770648</c:v>
                </c:pt>
                <c:pt idx="8">
                  <c:v>241.85677686958641</c:v>
                </c:pt>
                <c:pt idx="9">
                  <c:v>204.12711967793098</c:v>
                </c:pt>
                <c:pt idx="10">
                  <c:v>67.719897523484207</c:v>
                </c:pt>
                <c:pt idx="11">
                  <c:v>169.2997438087105</c:v>
                </c:pt>
              </c:numCache>
            </c:numRef>
          </c:val>
        </c:ser>
        <c:marker val="1"/>
        <c:axId val="78125312"/>
        <c:axId val="81494016"/>
      </c:lineChart>
      <c:catAx>
        <c:axId val="7812531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494016"/>
        <c:crossesAt val="0"/>
        <c:auto val="1"/>
        <c:lblAlgn val="ctr"/>
        <c:lblOffset val="100"/>
      </c:catAx>
      <c:valAx>
        <c:axId val="814940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812531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505"/>
          <c:w val="0.51825795644891115"/>
          <c:h val="0.12522118328958878"/>
        </c:manualLayout>
      </c:layout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78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VIDRIO!$C$7:$N$7</c:f>
              <c:numCache>
                <c:formatCode>#,##0</c:formatCode>
                <c:ptCount val="12"/>
                <c:pt idx="0">
                  <c:v>294.86974588460919</c:v>
                </c:pt>
                <c:pt idx="1">
                  <c:v>315.6464759469394</c:v>
                </c:pt>
                <c:pt idx="2">
                  <c:v>325.2357359757072</c:v>
                </c:pt>
                <c:pt idx="3">
                  <c:v>318.04379095413134</c:v>
                </c:pt>
                <c:pt idx="4">
                  <c:v>596.13233178839698</c:v>
                </c:pt>
                <c:pt idx="5">
                  <c:v>330.03036599009107</c:v>
                </c:pt>
                <c:pt idx="6">
                  <c:v>608.91801182675397</c:v>
                </c:pt>
                <c:pt idx="7">
                  <c:v>234.13776570241328</c:v>
                </c:pt>
                <c:pt idx="8">
                  <c:v>618.50727185552171</c:v>
                </c:pt>
                <c:pt idx="9">
                  <c:v>676.04283202812849</c:v>
                </c:pt>
                <c:pt idx="10">
                  <c:v>315.6464759469394</c:v>
                </c:pt>
                <c:pt idx="11">
                  <c:v>288.47690586543069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355.03068133728311</c:v>
                </c:pt>
                <c:pt idx="1">
                  <c:v>308.29454083791791</c:v>
                </c:pt>
                <c:pt idx="2">
                  <c:v>338.63203554803215</c:v>
                </c:pt>
                <c:pt idx="3">
                  <c:v>354.21074904782057</c:v>
                </c:pt>
                <c:pt idx="4">
                  <c:v>296.8154887854422</c:v>
                </c:pt>
                <c:pt idx="5">
                  <c:v>353.39081675835803</c:v>
                </c:pt>
                <c:pt idx="6">
                  <c:v>300.91515023275497</c:v>
                </c:pt>
                <c:pt idx="7">
                  <c:v>342.73169699534486</c:v>
                </c:pt>
                <c:pt idx="8">
                  <c:v>602.65023275497242</c:v>
                </c:pt>
                <c:pt idx="9">
                  <c:v>619.86881083368598</c:v>
                </c:pt>
                <c:pt idx="10">
                  <c:v>313.21413457469316</c:v>
                </c:pt>
                <c:pt idx="11">
                  <c:v>722.36034701650442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607.3011692826293</c:v>
                </c:pt>
                <c:pt idx="1">
                  <c:v>603.95975982302753</c:v>
                </c:pt>
                <c:pt idx="2">
                  <c:v>365.8843358263984</c:v>
                </c:pt>
                <c:pt idx="3">
                  <c:v>681.64752975876956</c:v>
                </c:pt>
                <c:pt idx="4">
                  <c:v>691.67175813757501</c:v>
                </c:pt>
                <c:pt idx="5">
                  <c:v>668.28189192036234</c:v>
                </c:pt>
                <c:pt idx="6">
                  <c:v>260.62993784894132</c:v>
                </c:pt>
                <c:pt idx="7">
                  <c:v>311.58643210786897</c:v>
                </c:pt>
                <c:pt idx="8">
                  <c:v>322.44601285157484</c:v>
                </c:pt>
                <c:pt idx="9">
                  <c:v>355.02475508269248</c:v>
                </c:pt>
                <c:pt idx="10">
                  <c:v>254.78247129463816</c:v>
                </c:pt>
                <c:pt idx="11">
                  <c:v>125.30285473506794</c:v>
                </c:pt>
              </c:numCache>
            </c:numRef>
          </c:val>
        </c:ser>
        <c:marker val="1"/>
        <c:axId val="114157440"/>
        <c:axId val="116375936"/>
      </c:lineChart>
      <c:catAx>
        <c:axId val="11415744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375936"/>
        <c:crossesAt val="0"/>
        <c:auto val="1"/>
        <c:lblAlgn val="ctr"/>
        <c:lblOffset val="100"/>
      </c:catAx>
      <c:valAx>
        <c:axId val="1163759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415744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40247275093541568"/>
          <c:h val="0.13048372504573288"/>
        </c:manualLayout>
      </c:layout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ENVASES!$C$7:$N$7</c:f>
              <c:numCache>
                <c:formatCode>#,##0</c:formatCode>
                <c:ptCount val="12"/>
                <c:pt idx="0">
                  <c:v>450.81081081081084</c:v>
                </c:pt>
                <c:pt idx="1">
                  <c:v>340.54054054054058</c:v>
                </c:pt>
                <c:pt idx="2">
                  <c:v>437.83783783783781</c:v>
                </c:pt>
                <c:pt idx="3">
                  <c:v>428.91891891891891</c:v>
                </c:pt>
                <c:pt idx="4">
                  <c:v>547.29729729729729</c:v>
                </c:pt>
                <c:pt idx="5">
                  <c:v>371.35135135135135</c:v>
                </c:pt>
                <c:pt idx="6">
                  <c:v>501.08108108108104</c:v>
                </c:pt>
                <c:pt idx="7">
                  <c:v>442.70270270270271</c:v>
                </c:pt>
                <c:pt idx="8">
                  <c:v>338.10810810810813</c:v>
                </c:pt>
                <c:pt idx="9">
                  <c:v>691.57894736842104</c:v>
                </c:pt>
                <c:pt idx="10">
                  <c:v>511.57894736842104</c:v>
                </c:pt>
                <c:pt idx="11">
                  <c:v>277.29729729729729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306</c:v>
                </c:pt>
                <c:pt idx="1">
                  <c:v>387</c:v>
                </c:pt>
                <c:pt idx="2">
                  <c:v>298</c:v>
                </c:pt>
                <c:pt idx="3">
                  <c:v>328</c:v>
                </c:pt>
                <c:pt idx="4">
                  <c:v>340</c:v>
                </c:pt>
                <c:pt idx="5">
                  <c:v>238</c:v>
                </c:pt>
                <c:pt idx="6">
                  <c:v>328</c:v>
                </c:pt>
                <c:pt idx="7">
                  <c:v>465</c:v>
                </c:pt>
                <c:pt idx="8">
                  <c:v>437</c:v>
                </c:pt>
                <c:pt idx="9">
                  <c:v>350</c:v>
                </c:pt>
                <c:pt idx="10">
                  <c:v>501</c:v>
                </c:pt>
                <c:pt idx="11">
                  <c:v>385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486</c:v>
                </c:pt>
                <c:pt idx="1">
                  <c:v>305</c:v>
                </c:pt>
                <c:pt idx="2">
                  <c:v>322</c:v>
                </c:pt>
                <c:pt idx="3">
                  <c:v>435</c:v>
                </c:pt>
                <c:pt idx="4">
                  <c:v>376</c:v>
                </c:pt>
                <c:pt idx="5">
                  <c:v>282</c:v>
                </c:pt>
                <c:pt idx="6">
                  <c:v>332</c:v>
                </c:pt>
                <c:pt idx="7">
                  <c:v>456</c:v>
                </c:pt>
                <c:pt idx="8">
                  <c:v>503</c:v>
                </c:pt>
                <c:pt idx="9">
                  <c:v>274</c:v>
                </c:pt>
                <c:pt idx="10">
                  <c:v>347</c:v>
                </c:pt>
                <c:pt idx="11">
                  <c:v>292</c:v>
                </c:pt>
              </c:numCache>
            </c:numRef>
          </c:val>
        </c:ser>
        <c:marker val="1"/>
        <c:axId val="116493312"/>
        <c:axId val="118170752"/>
      </c:lineChart>
      <c:catAx>
        <c:axId val="1164933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8170752"/>
        <c:crosses val="autoZero"/>
        <c:auto val="1"/>
        <c:lblAlgn val="ctr"/>
        <c:lblOffset val="100"/>
      </c:catAx>
      <c:valAx>
        <c:axId val="1181707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49331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88"/>
          <c:y val="0.85056911988823958"/>
          <c:w val="0.46894626657362176"/>
          <c:h val="0.14943089802362716"/>
        </c:manualLayout>
      </c:layout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35">
          <cell r="F35">
            <v>26125.327546675402</v>
          </cell>
          <cell r="G35">
            <v>24057.484441532917</v>
          </cell>
          <cell r="H35">
            <v>26790.759089420244</v>
          </cell>
          <cell r="I35">
            <v>26536.654520144122</v>
          </cell>
          <cell r="J35">
            <v>29674.039878807729</v>
          </cell>
          <cell r="K35">
            <v>28854.610219456274</v>
          </cell>
          <cell r="L35">
            <v>26912.667867671142</v>
          </cell>
          <cell r="M35">
            <v>29393.219783819193</v>
          </cell>
          <cell r="N35">
            <v>25186.906321650837</v>
          </cell>
          <cell r="O35">
            <v>22477.276449394038</v>
          </cell>
          <cell r="P35">
            <v>22995.619063216509</v>
          </cell>
          <cell r="Q35">
            <v>23674.868981329841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35">
          <cell r="E35">
            <v>450.81081081081084</v>
          </cell>
          <cell r="F35">
            <v>340.54054054054058</v>
          </cell>
          <cell r="G35">
            <v>437.83783783783781</v>
          </cell>
          <cell r="H35">
            <v>428.91891891891891</v>
          </cell>
          <cell r="I35">
            <v>547.29729729729729</v>
          </cell>
          <cell r="J35">
            <v>371.35135135135135</v>
          </cell>
          <cell r="K35">
            <v>501.08108108108104</v>
          </cell>
          <cell r="L35">
            <v>442.70270270270271</v>
          </cell>
          <cell r="M35">
            <v>338.10810810810813</v>
          </cell>
          <cell r="N35">
            <v>691.57894736842104</v>
          </cell>
          <cell r="O35">
            <v>511.57894736842104</v>
          </cell>
          <cell r="P35">
            <v>277.29729729729729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5">
          <cell r="F5">
            <v>247393.59777313849</v>
          </cell>
        </row>
        <row r="35">
          <cell r="F35">
            <v>27759.702339916461</v>
          </cell>
          <cell r="G35">
            <v>23134.656717628452</v>
          </cell>
          <cell r="H35">
            <v>27344.215093880532</v>
          </cell>
          <cell r="I35">
            <v>27351.129405085365</v>
          </cell>
          <cell r="J35">
            <v>29430.451356502697</v>
          </cell>
          <cell r="K35">
            <v>29850.967192505777</v>
          </cell>
          <cell r="L35">
            <v>29069.021452613651</v>
          </cell>
          <cell r="M35">
            <v>31916.460521513443</v>
          </cell>
          <cell r="N35">
            <v>28908.106573664787</v>
          </cell>
          <cell r="O35">
            <v>25565.351393000528</v>
          </cell>
          <cell r="P35">
            <v>26583.955148221743</v>
          </cell>
          <cell r="Q35">
            <v>27920.617218865322</v>
          </cell>
        </row>
      </sheetData>
      <sheetData sheetId="1"/>
      <sheetData sheetId="2">
        <row r="5">
          <cell r="F5">
            <v>39271.171642678717</v>
          </cell>
        </row>
      </sheetData>
      <sheetData sheetId="3"/>
      <sheetData sheetId="4">
        <row r="19">
          <cell r="F19">
            <v>63893.643122676578</v>
          </cell>
        </row>
      </sheetData>
      <sheetData sheetId="5"/>
      <sheetData sheetId="6">
        <row r="4">
          <cell r="F4" t="str">
            <v>Enero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3">
          <cell r="F33">
            <v>289914.47257553262</v>
          </cell>
        </row>
        <row r="35">
          <cell r="F35">
            <v>26826.391686394094</v>
          </cell>
          <cell r="G35">
            <v>24405.678289130523</v>
          </cell>
          <cell r="H35">
            <v>27198.980459816234</v>
          </cell>
          <cell r="I35">
            <v>28705.562733218314</v>
          </cell>
          <cell r="J35">
            <v>28509.563856678571</v>
          </cell>
          <cell r="K35">
            <v>29644.830076636041</v>
          </cell>
          <cell r="L35">
            <v>30103.009268547125</v>
          </cell>
          <cell r="M35">
            <v>30596.18825984031</v>
          </cell>
          <cell r="N35">
            <v>29954.737391164788</v>
          </cell>
          <cell r="O35">
            <v>28888.198049993982</v>
          </cell>
          <cell r="P35">
            <v>27120.071821209323</v>
          </cell>
          <cell r="Q35">
            <v>26098.395859246481</v>
          </cell>
        </row>
      </sheetData>
      <sheetData sheetId="1"/>
      <sheetData sheetId="2">
        <row r="16">
          <cell r="F16">
            <v>27666.293574693074</v>
          </cell>
        </row>
      </sheetData>
      <sheetData sheetId="3"/>
      <sheetData sheetId="4">
        <row r="19">
          <cell r="F19">
            <v>49895.521377169462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42">
          <cell r="C42">
            <v>376.89838251636002</v>
          </cell>
          <cell r="D42">
            <v>189.83825163600443</v>
          </cell>
          <cell r="E42">
            <v>474.13260896406962</v>
          </cell>
          <cell r="F42">
            <v>452.83368317076184</v>
          </cell>
          <cell r="G42">
            <v>245.40066674898137</v>
          </cell>
          <cell r="H42">
            <v>229.65798246697125</v>
          </cell>
          <cell r="I42">
            <v>361.15569823434993</v>
          </cell>
          <cell r="J42">
            <v>396.34522780590191</v>
          </cell>
          <cell r="K42">
            <v>352.82133596740334</v>
          </cell>
          <cell r="L42">
            <v>252.80898876404493</v>
          </cell>
          <cell r="M42">
            <v>415.32905296950241</v>
          </cell>
          <cell r="N42">
            <v>355.59945672305219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8080.30905213191</v>
          </cell>
        </row>
        <row r="42">
          <cell r="C42">
            <v>33.272002453235203</v>
          </cell>
          <cell r="D42">
            <v>173.01441275682308</v>
          </cell>
          <cell r="E42">
            <v>529.50015332720022</v>
          </cell>
          <cell r="F42">
            <v>403.06654400490646</v>
          </cell>
          <cell r="G42">
            <v>331.76939589083105</v>
          </cell>
          <cell r="H42">
            <v>447.74609015639373</v>
          </cell>
          <cell r="I42">
            <v>426.83226004293158</v>
          </cell>
          <cell r="J42">
            <v>284.23796381478076</v>
          </cell>
          <cell r="K42">
            <v>547.56209751609936</v>
          </cell>
          <cell r="L42">
            <v>292.79362158846982</v>
          </cell>
          <cell r="M42">
            <v>352.68322600429315</v>
          </cell>
          <cell r="N42">
            <v>222.44710211591536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C14">
            <v>396.19246316338501</v>
          </cell>
        </row>
        <row r="42">
          <cell r="C42">
            <v>175.10430645358059</v>
          </cell>
          <cell r="D42">
            <v>111.25411736000974</v>
          </cell>
          <cell r="E42">
            <v>346.33890447724775</v>
          </cell>
          <cell r="F42">
            <v>349.2411857996828</v>
          </cell>
          <cell r="G42">
            <v>170.26717091618886</v>
          </cell>
          <cell r="H42">
            <v>225.41051604245456</v>
          </cell>
          <cell r="I42">
            <v>189.61571306575578</v>
          </cell>
          <cell r="J42">
            <v>242.8242039770648</v>
          </cell>
          <cell r="K42">
            <v>241.85677686958641</v>
          </cell>
          <cell r="L42">
            <v>204.12711967793098</v>
          </cell>
          <cell r="M42">
            <v>67.719897523484207</v>
          </cell>
          <cell r="N42">
            <v>169.2997438087105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1">
          <cell r="C41">
            <v>294.86974588460919</v>
          </cell>
          <cell r="D41">
            <v>315.6464759469394</v>
          </cell>
          <cell r="E41">
            <v>325.2357359757072</v>
          </cell>
          <cell r="F41">
            <v>318.04379095413134</v>
          </cell>
          <cell r="G41">
            <v>596.13233178839698</v>
          </cell>
          <cell r="H41">
            <v>330.03036599009107</v>
          </cell>
          <cell r="I41">
            <v>608.91801182675397</v>
          </cell>
          <cell r="J41">
            <v>234.13776570241328</v>
          </cell>
          <cell r="K41">
            <v>618.50727185552171</v>
          </cell>
          <cell r="L41">
            <v>676.04283202812849</v>
          </cell>
          <cell r="M41">
            <v>315.6464759469394</v>
          </cell>
          <cell r="N41">
            <v>288.47690586543069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C26">
            <v>1110.7643905849454</v>
          </cell>
        </row>
        <row r="41">
          <cell r="C41">
            <v>355.03068133728311</v>
          </cell>
          <cell r="D41">
            <v>308.29454083791791</v>
          </cell>
          <cell r="E41">
            <v>338.63203554803215</v>
          </cell>
          <cell r="F41">
            <v>354.21074904782057</v>
          </cell>
          <cell r="G41">
            <v>296.8154887854422</v>
          </cell>
          <cell r="H41">
            <v>353.39081675835803</v>
          </cell>
          <cell r="I41">
            <v>300.91515023275497</v>
          </cell>
          <cell r="J41">
            <v>342.73169699534486</v>
          </cell>
          <cell r="K41">
            <v>602.65023275497242</v>
          </cell>
          <cell r="L41">
            <v>619.86881083368598</v>
          </cell>
          <cell r="M41">
            <v>313.21413457469316</v>
          </cell>
          <cell r="N41">
            <v>722.36034701650442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1048.3528352835285</v>
          </cell>
        </row>
        <row r="41">
          <cell r="C41">
            <v>607.3011692826293</v>
          </cell>
          <cell r="D41">
            <v>603.95975982302753</v>
          </cell>
          <cell r="E41">
            <v>365.8843358263984</v>
          </cell>
          <cell r="F41">
            <v>681.64752975876956</v>
          </cell>
          <cell r="G41">
            <v>691.67175813757501</v>
          </cell>
          <cell r="H41">
            <v>668.28189192036234</v>
          </cell>
          <cell r="I41">
            <v>260.62993784894132</v>
          </cell>
          <cell r="J41">
            <v>311.58643210786897</v>
          </cell>
          <cell r="K41">
            <v>322.44601285157484</v>
          </cell>
          <cell r="L41">
            <v>355.02475508269248</v>
          </cell>
          <cell r="M41">
            <v>254.78247129463816</v>
          </cell>
          <cell r="N41">
            <v>125.30285473506794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F7" sqref="F7: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B6" s="83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5"/>
      <c r="P6" s="78"/>
      <c r="Q6" s="78"/>
    </row>
    <row r="7" spans="1:17" s="5" customFormat="1" ht="17.100000000000001" customHeight="1">
      <c r="A7" s="17">
        <v>2017</v>
      </c>
      <c r="B7" s="26">
        <v>750</v>
      </c>
      <c r="C7" s="25">
        <f>[1]ANTEQUERA!F35</f>
        <v>26125.327546675402</v>
      </c>
      <c r="D7" s="16">
        <f>[1]ANTEQUERA!G35</f>
        <v>24057.484441532917</v>
      </c>
      <c r="E7" s="16">
        <f>[1]ANTEQUERA!H35</f>
        <v>26790.759089420244</v>
      </c>
      <c r="F7" s="16">
        <f>[1]ANTEQUERA!I35</f>
        <v>26536.654520144122</v>
      </c>
      <c r="G7" s="16">
        <f>[1]ANTEQUERA!J35</f>
        <v>29674.039878807729</v>
      </c>
      <c r="H7" s="16">
        <f>[1]ANTEQUERA!K35</f>
        <v>28854.610219456274</v>
      </c>
      <c r="I7" s="16">
        <f>[1]ANTEQUERA!L35</f>
        <v>26912.667867671142</v>
      </c>
      <c r="J7" s="16">
        <f>[1]ANTEQUERA!M35</f>
        <v>29393.219783819193</v>
      </c>
      <c r="K7" s="16">
        <f>[1]ANTEQUERA!N35</f>
        <v>25186.906321650837</v>
      </c>
      <c r="L7" s="16">
        <f>[1]ANTEQUERA!O35</f>
        <v>22477.276449394038</v>
      </c>
      <c r="M7" s="16">
        <f>[1]ANTEQUERA!P35</f>
        <v>22995.619063216509</v>
      </c>
      <c r="N7" s="16">
        <f>[1]ANTEQUERA!Q35</f>
        <v>23674.868981329841</v>
      </c>
      <c r="O7" s="45">
        <f>SUM(C7:N7)</f>
        <v>312679.43416311825</v>
      </c>
      <c r="P7" s="46">
        <f>O7/B7</f>
        <v>416.90591221749099</v>
      </c>
      <c r="Q7" s="47">
        <f>P7/1000</f>
        <v>0.41690591221749101</v>
      </c>
    </row>
    <row r="8" spans="1:17" s="5" customFormat="1" ht="16.95" customHeight="1">
      <c r="A8" s="73">
        <v>2016</v>
      </c>
      <c r="B8" s="74">
        <v>775</v>
      </c>
      <c r="C8" s="15">
        <f>[2]ANTEQUERA!F35</f>
        <v>27759.702339916461</v>
      </c>
      <c r="D8" s="75">
        <f>[2]ANTEQUERA!G35</f>
        <v>23134.656717628452</v>
      </c>
      <c r="E8" s="75">
        <f>[2]ANTEQUERA!H35</f>
        <v>27344.215093880532</v>
      </c>
      <c r="F8" s="75">
        <f>[2]ANTEQUERA!I35</f>
        <v>27351.129405085365</v>
      </c>
      <c r="G8" s="75">
        <f>[2]ANTEQUERA!J35</f>
        <v>29430.451356502697</v>
      </c>
      <c r="H8" s="75">
        <f>[2]ANTEQUERA!K35</f>
        <v>29850.967192505777</v>
      </c>
      <c r="I8" s="75">
        <f>[2]ANTEQUERA!L35</f>
        <v>29069.021452613651</v>
      </c>
      <c r="J8" s="75">
        <f>[2]ANTEQUERA!M35</f>
        <v>31916.460521513443</v>
      </c>
      <c r="K8" s="75">
        <f>[2]ANTEQUERA!N35</f>
        <v>28908.106573664787</v>
      </c>
      <c r="L8" s="75">
        <f>[2]ANTEQUERA!O35</f>
        <v>25565.351393000528</v>
      </c>
      <c r="M8" s="75">
        <f>[2]ANTEQUERA!P35</f>
        <v>26583.955148221743</v>
      </c>
      <c r="N8" s="15">
        <f>[2]ANTEQUERA!Q35</f>
        <v>27920.617218865322</v>
      </c>
      <c r="O8" s="45">
        <f>SUM(C8:N8)</f>
        <v>334834.63441339874</v>
      </c>
      <c r="P8" s="46">
        <f>O8/B8</f>
        <v>432.04468956567581</v>
      </c>
      <c r="Q8" s="47">
        <f>P8/1000</f>
        <v>0.43204468956567582</v>
      </c>
    </row>
    <row r="9" spans="1:17" s="6" customFormat="1" ht="16.95" customHeight="1" thickBot="1">
      <c r="A9" s="18">
        <v>2015</v>
      </c>
      <c r="B9" s="27">
        <v>793</v>
      </c>
      <c r="C9" s="30">
        <f>[3]ANTEQUERA!F35</f>
        <v>26826.391686394094</v>
      </c>
      <c r="D9" s="19">
        <f>[3]ANTEQUERA!G35</f>
        <v>24405.678289130523</v>
      </c>
      <c r="E9" s="19">
        <f>[3]ANTEQUERA!H35</f>
        <v>27198.980459816234</v>
      </c>
      <c r="F9" s="19">
        <f>[3]ANTEQUERA!I35</f>
        <v>28705.562733218314</v>
      </c>
      <c r="G9" s="19">
        <f>[3]ANTEQUERA!J35</f>
        <v>28509.563856678571</v>
      </c>
      <c r="H9" s="19">
        <f>[3]ANTEQUERA!K35</f>
        <v>29644.830076636041</v>
      </c>
      <c r="I9" s="19">
        <f>[3]ANTEQUERA!L35</f>
        <v>30103.009268547125</v>
      </c>
      <c r="J9" s="19">
        <f>[3]ANTEQUERA!M35</f>
        <v>30596.18825984031</v>
      </c>
      <c r="K9" s="19">
        <f>[3]ANTEQUERA!N35</f>
        <v>29954.737391164788</v>
      </c>
      <c r="L9" s="19">
        <f>[3]ANTEQUERA!O35</f>
        <v>28888.198049993982</v>
      </c>
      <c r="M9" s="19">
        <f>[3]ANTEQUERA!P35</f>
        <v>27120.071821209323</v>
      </c>
      <c r="N9" s="30">
        <f>[3]ANTEQUERA!Q35</f>
        <v>26098.395859246481</v>
      </c>
      <c r="O9" s="42">
        <f>SUM(C9:N9)</f>
        <v>338051.60775187582</v>
      </c>
      <c r="P9" s="43">
        <f>O9/B9</f>
        <v>426.29458732897331</v>
      </c>
      <c r="Q9" s="44">
        <f>P9/1000</f>
        <v>0.4262945873289733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E7" sqref="E7: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1"/>
      <c r="P6" s="87"/>
      <c r="Q6" s="87"/>
    </row>
    <row r="7" spans="1:17" ht="17.100000000000001" customHeight="1">
      <c r="A7" s="17">
        <v>2017</v>
      </c>
      <c r="B7" s="26">
        <v>750</v>
      </c>
      <c r="C7" s="25">
        <f>'[4]Por Municipio - 2017'!C42</f>
        <v>376.89838251636002</v>
      </c>
      <c r="D7" s="16">
        <f>'[4]Por Municipio - 2017'!D42</f>
        <v>189.83825163600443</v>
      </c>
      <c r="E7" s="25">
        <f>'[4]Por Municipio - 2017'!E42</f>
        <v>474.13260896406962</v>
      </c>
      <c r="F7" s="16">
        <f>'[4]Por Municipio - 2017'!F42</f>
        <v>452.83368317076184</v>
      </c>
      <c r="G7" s="16">
        <f>'[4]Por Municipio - 2017'!G42</f>
        <v>245.40066674898137</v>
      </c>
      <c r="H7" s="25">
        <f>'[4]Por Municipio - 2017'!H42</f>
        <v>229.65798246697125</v>
      </c>
      <c r="I7" s="16">
        <f>'[4]Por Municipio - 2017'!I42</f>
        <v>361.15569823434993</v>
      </c>
      <c r="J7" s="16">
        <f>'[4]Por Municipio - 2017'!J42</f>
        <v>396.34522780590191</v>
      </c>
      <c r="K7" s="25">
        <f>'[4]Por Municipio - 2017'!K42</f>
        <v>352.82133596740334</v>
      </c>
      <c r="L7" s="16">
        <f>'[4]Por Municipio - 2017'!L42</f>
        <v>252.80898876404493</v>
      </c>
      <c r="M7" s="16">
        <f>'[4]Por Municipio - 2017'!M42</f>
        <v>415.32905296950241</v>
      </c>
      <c r="N7" s="25">
        <f>'[4]Por Municipio - 2017'!N42</f>
        <v>355.59945672305219</v>
      </c>
      <c r="O7" s="45">
        <f>SUM(C7:N7)</f>
        <v>4102.8213359674028</v>
      </c>
      <c r="P7" s="48">
        <f>O7/B7</f>
        <v>5.4704284479565368</v>
      </c>
      <c r="Q7" s="49">
        <f>P7/1000</f>
        <v>5.4704284479565367E-3</v>
      </c>
    </row>
    <row r="8" spans="1:17" s="13" customFormat="1" ht="16.95" customHeight="1">
      <c r="A8" s="73">
        <v>2016</v>
      </c>
      <c r="B8" s="74">
        <v>775</v>
      </c>
      <c r="C8" s="15">
        <f>'[5]Por Municipio - 2016'!C42</f>
        <v>33.272002453235203</v>
      </c>
      <c r="D8" s="75">
        <f>'[5]Por Municipio - 2016'!D42</f>
        <v>173.01441275682308</v>
      </c>
      <c r="E8" s="75">
        <f>'[5]Por Municipio - 2016'!E42</f>
        <v>529.50015332720022</v>
      </c>
      <c r="F8" s="75">
        <f>'[5]Por Municipio - 2016'!F42</f>
        <v>403.06654400490646</v>
      </c>
      <c r="G8" s="75">
        <f>'[5]Por Municipio - 2016'!G42</f>
        <v>331.76939589083105</v>
      </c>
      <c r="H8" s="75">
        <f>'[5]Por Municipio - 2016'!H42</f>
        <v>447.74609015639373</v>
      </c>
      <c r="I8" s="75">
        <f>'[5]Por Municipio - 2016'!I42</f>
        <v>426.83226004293158</v>
      </c>
      <c r="J8" s="75">
        <f>'[5]Por Municipio - 2016'!J42</f>
        <v>284.23796381478076</v>
      </c>
      <c r="K8" s="75">
        <f>'[5]Por Municipio - 2016'!K42</f>
        <v>547.56209751609936</v>
      </c>
      <c r="L8" s="75">
        <f>'[5]Por Municipio - 2016'!L42</f>
        <v>292.79362158846982</v>
      </c>
      <c r="M8" s="75">
        <f>'[5]Por Municipio - 2016'!M42</f>
        <v>352.68322600429315</v>
      </c>
      <c r="N8" s="15">
        <f>'[5]Por Municipio - 2016'!N42</f>
        <v>222.44710211591536</v>
      </c>
      <c r="O8" s="45">
        <f>SUM(C8:N8)</f>
        <v>4044.9248696718796</v>
      </c>
      <c r="P8" s="48">
        <f>O8/B8</f>
        <v>5.2192578963508121</v>
      </c>
      <c r="Q8" s="49">
        <f>P8/1000</f>
        <v>5.2192578963508119E-3</v>
      </c>
    </row>
    <row r="9" spans="1:17" s="7" customFormat="1" ht="16.95" customHeight="1" thickBot="1">
      <c r="A9" s="18">
        <v>2015</v>
      </c>
      <c r="B9" s="27">
        <v>793</v>
      </c>
      <c r="C9" s="30">
        <f>'[6]Por Municipio - 2015'!C42</f>
        <v>175.10430645358059</v>
      </c>
      <c r="D9" s="19">
        <f>'[6]Por Municipio - 2015'!D42</f>
        <v>111.25411736000974</v>
      </c>
      <c r="E9" s="19">
        <f>'[6]Por Municipio - 2015'!E42</f>
        <v>346.33890447724775</v>
      </c>
      <c r="F9" s="19">
        <f>'[6]Por Municipio - 2015'!F42</f>
        <v>349.2411857996828</v>
      </c>
      <c r="G9" s="19">
        <f>'[6]Por Municipio - 2015'!G42</f>
        <v>170.26717091618886</v>
      </c>
      <c r="H9" s="19">
        <f>'[6]Por Municipio - 2015'!H42</f>
        <v>225.41051604245456</v>
      </c>
      <c r="I9" s="19">
        <f>'[6]Por Municipio - 2015'!I42</f>
        <v>189.61571306575578</v>
      </c>
      <c r="J9" s="19">
        <f>'[6]Por Municipio - 2015'!J42</f>
        <v>242.8242039770648</v>
      </c>
      <c r="K9" s="19">
        <f>'[6]Por Municipio - 2015'!K42</f>
        <v>241.85677686958641</v>
      </c>
      <c r="L9" s="19">
        <f>'[6]Por Municipio - 2015'!L42</f>
        <v>204.12711967793098</v>
      </c>
      <c r="M9" s="19">
        <f>'[6]Por Municipio - 2015'!M42</f>
        <v>67.719897523484207</v>
      </c>
      <c r="N9" s="30">
        <f>'[6]Por Municipio - 2015'!N42</f>
        <v>169.2997438087105</v>
      </c>
      <c r="O9" s="42">
        <f>SUM(C9:N9)</f>
        <v>2493.0596559716969</v>
      </c>
      <c r="P9" s="50">
        <f>O9/B9</f>
        <v>3.1438331096742709</v>
      </c>
      <c r="Q9" s="51">
        <f>P9/1000</f>
        <v>3.1438331096742709E-3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F7" sqref="F7: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7"/>
      <c r="P6" s="93"/>
      <c r="Q6" s="93"/>
    </row>
    <row r="7" spans="1:17" ht="17.100000000000001" customHeight="1">
      <c r="A7" s="17">
        <v>2017</v>
      </c>
      <c r="B7" s="26">
        <v>750</v>
      </c>
      <c r="C7" s="25">
        <f>'[7]VIDRIO POR MUNICIPIOS'!C41</f>
        <v>294.86974588460919</v>
      </c>
      <c r="D7" s="16">
        <f>'[7]VIDRIO POR MUNICIPIOS'!D41</f>
        <v>315.6464759469394</v>
      </c>
      <c r="E7" s="25">
        <f>'[7]VIDRIO POR MUNICIPIOS'!E41</f>
        <v>325.2357359757072</v>
      </c>
      <c r="F7" s="16">
        <f>'[7]VIDRIO POR MUNICIPIOS'!F41</f>
        <v>318.04379095413134</v>
      </c>
      <c r="G7" s="16">
        <f>'[7]VIDRIO POR MUNICIPIOS'!G41</f>
        <v>596.13233178839698</v>
      </c>
      <c r="H7" s="16">
        <f>'[7]VIDRIO POR MUNICIPIOS'!H41</f>
        <v>330.03036599009107</v>
      </c>
      <c r="I7" s="16">
        <f>'[7]VIDRIO POR MUNICIPIOS'!I41</f>
        <v>608.91801182675397</v>
      </c>
      <c r="J7" s="16">
        <f>'[7]VIDRIO POR MUNICIPIOS'!J41</f>
        <v>234.13776570241328</v>
      </c>
      <c r="K7" s="16">
        <f>'[7]VIDRIO POR MUNICIPIOS'!K41</f>
        <v>618.50727185552171</v>
      </c>
      <c r="L7" s="16">
        <f>'[7]VIDRIO POR MUNICIPIOS'!L41</f>
        <v>676.04283202812849</v>
      </c>
      <c r="M7" s="16">
        <f>'[7]VIDRIO POR MUNICIPIOS'!M41</f>
        <v>315.6464759469394</v>
      </c>
      <c r="N7" s="16">
        <f>'[7]VIDRIO POR MUNICIPIOS'!N41</f>
        <v>288.47690586543069</v>
      </c>
      <c r="O7" s="67">
        <f>SUM(C7:N7)</f>
        <v>4921.6877097650622</v>
      </c>
      <c r="P7" s="52">
        <f>O7/B7</f>
        <v>6.5622502796867499</v>
      </c>
      <c r="Q7" s="53">
        <f>P7/1000</f>
        <v>6.5622502796867498E-3</v>
      </c>
    </row>
    <row r="8" spans="1:17" s="13" customFormat="1" ht="16.95" customHeight="1">
      <c r="A8" s="73">
        <v>2016</v>
      </c>
      <c r="B8" s="74">
        <v>775</v>
      </c>
      <c r="C8" s="15">
        <f>'[8]VIDRIO POR MUNICIPIOS'!C41</f>
        <v>355.03068133728311</v>
      </c>
      <c r="D8" s="75">
        <f>'[8]VIDRIO POR MUNICIPIOS'!D41</f>
        <v>308.29454083791791</v>
      </c>
      <c r="E8" s="75">
        <f>'[8]VIDRIO POR MUNICIPIOS'!E41</f>
        <v>338.63203554803215</v>
      </c>
      <c r="F8" s="75">
        <f>'[8]VIDRIO POR MUNICIPIOS'!F41</f>
        <v>354.21074904782057</v>
      </c>
      <c r="G8" s="75">
        <f>'[8]VIDRIO POR MUNICIPIOS'!G41</f>
        <v>296.8154887854422</v>
      </c>
      <c r="H8" s="75">
        <f>'[8]VIDRIO POR MUNICIPIOS'!H41</f>
        <v>353.39081675835803</v>
      </c>
      <c r="I8" s="75">
        <f>'[8]VIDRIO POR MUNICIPIOS'!I41</f>
        <v>300.91515023275497</v>
      </c>
      <c r="J8" s="75">
        <f>'[8]VIDRIO POR MUNICIPIOS'!J41</f>
        <v>342.73169699534486</v>
      </c>
      <c r="K8" s="75">
        <f>'[8]VIDRIO POR MUNICIPIOS'!K41</f>
        <v>602.65023275497242</v>
      </c>
      <c r="L8" s="75">
        <f>'[8]VIDRIO POR MUNICIPIOS'!L41</f>
        <v>619.86881083368598</v>
      </c>
      <c r="M8" s="75">
        <f>'[8]VIDRIO POR MUNICIPIOS'!M41</f>
        <v>313.21413457469316</v>
      </c>
      <c r="N8" s="76">
        <f>'[8]VIDRIO POR MUNICIPIOS'!N41</f>
        <v>722.36034701650442</v>
      </c>
      <c r="O8" s="67">
        <f>SUM(C8:N8)</f>
        <v>4908.1146847228101</v>
      </c>
      <c r="P8" s="52">
        <f>O8/B8</f>
        <v>6.3330512060939483</v>
      </c>
      <c r="Q8" s="53">
        <f>P8/1000</f>
        <v>6.3330512060939485E-3</v>
      </c>
    </row>
    <row r="9" spans="1:17" s="4" customFormat="1" ht="16.95" customHeight="1" thickBot="1">
      <c r="A9" s="18">
        <v>2015</v>
      </c>
      <c r="B9" s="27">
        <v>793</v>
      </c>
      <c r="C9" s="23">
        <f>'[9]VIDRIO POR MUNICIPIOS'!C41</f>
        <v>607.3011692826293</v>
      </c>
      <c r="D9" s="69">
        <f>'[9]VIDRIO POR MUNICIPIOS'!D41</f>
        <v>603.95975982302753</v>
      </c>
      <c r="E9" s="69">
        <f>'[9]VIDRIO POR MUNICIPIOS'!E41</f>
        <v>365.8843358263984</v>
      </c>
      <c r="F9" s="69">
        <f>'[9]VIDRIO POR MUNICIPIOS'!F41</f>
        <v>681.64752975876956</v>
      </c>
      <c r="G9" s="69">
        <f>'[9]VIDRIO POR MUNICIPIOS'!G41</f>
        <v>691.67175813757501</v>
      </c>
      <c r="H9" s="69">
        <f>'[9]VIDRIO POR MUNICIPIOS'!H41</f>
        <v>668.28189192036234</v>
      </c>
      <c r="I9" s="69">
        <f>'[9]VIDRIO POR MUNICIPIOS'!I41</f>
        <v>260.62993784894132</v>
      </c>
      <c r="J9" s="69">
        <f>'[9]VIDRIO POR MUNICIPIOS'!J41</f>
        <v>311.58643210786897</v>
      </c>
      <c r="K9" s="69">
        <f>'[9]VIDRIO POR MUNICIPIOS'!K41</f>
        <v>322.44601285157484</v>
      </c>
      <c r="L9" s="69">
        <f>'[9]VIDRIO POR MUNICIPIOS'!L41</f>
        <v>355.02475508269248</v>
      </c>
      <c r="M9" s="69">
        <f>'[9]VIDRIO POR MUNICIPIOS'!M41</f>
        <v>254.78247129463816</v>
      </c>
      <c r="N9" s="70">
        <f>'[9]VIDRIO POR MUNICIPIOS'!N41</f>
        <v>125.30285473506794</v>
      </c>
      <c r="O9" s="68">
        <f>SUM(C9:N9)</f>
        <v>5248.5189086695464</v>
      </c>
      <c r="P9" s="54">
        <f>O9/B9</f>
        <v>6.6185610449805123</v>
      </c>
      <c r="Q9" s="55">
        <f>P9/1000</f>
        <v>6.6185610449805126E-3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1"/>
      <c r="P6" s="103"/>
      <c r="Q6" s="99"/>
    </row>
    <row r="7" spans="1:17" ht="17.100000000000001" customHeight="1">
      <c r="A7" s="35">
        <v>2017</v>
      </c>
      <c r="B7" s="71">
        <v>750</v>
      </c>
      <c r="C7" s="56">
        <f>'[10]1.2'!E$35</f>
        <v>450.81081081081084</v>
      </c>
      <c r="D7" s="56">
        <f>'[10]1.2'!F$35</f>
        <v>340.54054054054058</v>
      </c>
      <c r="E7" s="56">
        <f>'[10]1.2'!G$35</f>
        <v>437.83783783783781</v>
      </c>
      <c r="F7" s="56">
        <f>'[10]1.2'!H$35</f>
        <v>428.91891891891891</v>
      </c>
      <c r="G7" s="56">
        <f>'[10]1.2'!I$35</f>
        <v>547.29729729729729</v>
      </c>
      <c r="H7" s="56">
        <f>'[10]1.2'!J$35</f>
        <v>371.35135135135135</v>
      </c>
      <c r="I7" s="56">
        <f>'[10]1.2'!K$35</f>
        <v>501.08108108108104</v>
      </c>
      <c r="J7" s="56">
        <f>'[10]1.2'!L$35</f>
        <v>442.70270270270271</v>
      </c>
      <c r="K7" s="56">
        <f>'[10]1.2'!M$35</f>
        <v>338.10810810810813</v>
      </c>
      <c r="L7" s="56">
        <f>'[10]1.2'!N$35</f>
        <v>691.57894736842104</v>
      </c>
      <c r="M7" s="56">
        <f>'[10]1.2'!O$35</f>
        <v>511.57894736842104</v>
      </c>
      <c r="N7" s="56">
        <f>'[10]1.2'!P$35</f>
        <v>277.29729729729729</v>
      </c>
      <c r="O7" s="65">
        <f>SUM(C7:N7)</f>
        <v>5339.1038406827874</v>
      </c>
      <c r="P7" s="66">
        <f>O7/B7</f>
        <v>7.1188051209103831</v>
      </c>
      <c r="Q7" s="59">
        <f>P7/1000</f>
        <v>7.118805120910383E-3</v>
      </c>
    </row>
    <row r="8" spans="1:17" ht="16.95" customHeight="1">
      <c r="A8" s="72">
        <v>2016</v>
      </c>
      <c r="B8" s="71">
        <v>775</v>
      </c>
      <c r="C8" s="56">
        <v>306</v>
      </c>
      <c r="D8" s="57">
        <v>387</v>
      </c>
      <c r="E8" s="58">
        <v>298</v>
      </c>
      <c r="F8" s="58">
        <v>328</v>
      </c>
      <c r="G8" s="58">
        <v>340</v>
      </c>
      <c r="H8" s="58">
        <v>238</v>
      </c>
      <c r="I8" s="58">
        <v>328</v>
      </c>
      <c r="J8" s="58">
        <v>465</v>
      </c>
      <c r="K8" s="58">
        <v>437</v>
      </c>
      <c r="L8" s="58">
        <v>350</v>
      </c>
      <c r="M8" s="58">
        <v>501</v>
      </c>
      <c r="N8" s="57">
        <v>385</v>
      </c>
      <c r="O8" s="65">
        <f>SUM(C8:N8)</f>
        <v>4363</v>
      </c>
      <c r="P8" s="66">
        <f>O8/B8</f>
        <v>5.6296774193548389</v>
      </c>
      <c r="Q8" s="59">
        <f>P8/1000</f>
        <v>5.6296774193548386E-3</v>
      </c>
    </row>
    <row r="9" spans="1:17" s="4" customFormat="1" ht="16.95" customHeight="1" thickBot="1">
      <c r="A9" s="36">
        <v>2015</v>
      </c>
      <c r="B9" s="34">
        <v>793</v>
      </c>
      <c r="C9" s="60">
        <v>486</v>
      </c>
      <c r="D9" s="61">
        <v>305</v>
      </c>
      <c r="E9" s="62">
        <v>322</v>
      </c>
      <c r="F9" s="62">
        <v>435</v>
      </c>
      <c r="G9" s="62">
        <v>376</v>
      </c>
      <c r="H9" s="62">
        <v>282</v>
      </c>
      <c r="I9" s="62">
        <v>332</v>
      </c>
      <c r="J9" s="62">
        <v>456</v>
      </c>
      <c r="K9" s="62">
        <v>503</v>
      </c>
      <c r="L9" s="62">
        <v>274</v>
      </c>
      <c r="M9" s="62">
        <v>347</v>
      </c>
      <c r="N9" s="63">
        <v>292</v>
      </c>
      <c r="O9" s="40">
        <f>SUM(C9:N9)</f>
        <v>4410</v>
      </c>
      <c r="P9" s="64">
        <f>O9/B9</f>
        <v>5.5611601513240858</v>
      </c>
      <c r="Q9" s="41">
        <f>P9/1000</f>
        <v>5.561160151324086E-3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