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F7" i="3"/>
  <c r="G7"/>
  <c r="H7"/>
  <c r="I7"/>
  <c r="J7"/>
  <c r="K7"/>
  <c r="L7"/>
  <c r="M7"/>
  <c r="N7"/>
  <c r="F7" i="2"/>
  <c r="G7"/>
  <c r="O7" s="1"/>
  <c r="P7" s="1"/>
  <c r="Q7" s="1"/>
  <c r="H7"/>
  <c r="I7"/>
  <c r="J7"/>
  <c r="K7"/>
  <c r="L7"/>
  <c r="M7"/>
  <c r="N7"/>
  <c r="E7" i="1"/>
  <c r="F7"/>
  <c r="G7"/>
  <c r="H7"/>
  <c r="I7"/>
  <c r="J7"/>
  <c r="K7"/>
  <c r="L7"/>
  <c r="M7"/>
  <c r="N7"/>
  <c r="D7" i="3"/>
  <c r="E7"/>
  <c r="C7"/>
  <c r="D7" i="2"/>
  <c r="E7"/>
  <c r="C7"/>
  <c r="D7" i="1"/>
  <c r="O7" s="1"/>
  <c r="P7" s="1"/>
  <c r="Q7" s="1"/>
  <c r="C7"/>
  <c r="D8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O9" s="1"/>
  <c r="P9" s="1"/>
  <c r="Q9" s="1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/>
  <c r="P8" s="1"/>
  <c r="O8" i="2"/>
  <c r="P8" s="1"/>
  <c r="Q8" s="1"/>
  <c r="O9" i="4"/>
  <c r="P9" s="1"/>
  <c r="Q9" s="1"/>
  <c r="O8"/>
  <c r="P8" s="1"/>
  <c r="Q8" s="1"/>
  <c r="O7" i="3" l="1"/>
  <c r="P7" s="1"/>
  <c r="Q7" s="1"/>
  <c r="O8" i="1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<sst xmlns="http://schemas.openxmlformats.org/spreadsheetml/2006/main" count="76" uniqueCount="23">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</sst>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4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3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171999.63034156439</c:v>
                </c:pt>
                <c:pt idx="1">
                  <c:v>159048.71211001035</c:v>
                </c:pt>
                <c:pt idx="2">
                  <c:v>189525.03918379417</c:v>
                </c:pt>
                <c:pt idx="3">
                  <c:v>168368.0201094189</c:v>
                </c:pt>
                <c:pt idx="4">
                  <c:v>154741.87786485287</c:v>
                </c:pt>
                <c:pt idx="5">
                  <c:v>192943.74094336832</c:v>
                </c:pt>
                <c:pt idx="6">
                  <c:v>203096.43353541326</c:v>
                </c:pt>
                <c:pt idx="7">
                  <c:v>242229.01079402631</c:v>
                </c:pt>
                <c:pt idx="8">
                  <c:v>135914.68579032974</c:v>
                </c:pt>
                <c:pt idx="9">
                  <c:v>88953.159840307562</c:v>
                </c:pt>
                <c:pt idx="10">
                  <c:v>216892.90255803638</c:v>
                </c:pt>
                <c:pt idx="11">
                  <c:v>103911.50081324855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136034.13758146271</c:v>
                </c:pt>
                <c:pt idx="1">
                  <c:v>117058.2302679218</c:v>
                </c:pt>
                <c:pt idx="2">
                  <c:v>158730.57494569154</c:v>
                </c:pt>
                <c:pt idx="3">
                  <c:v>150518.91962346126</c:v>
                </c:pt>
                <c:pt idx="4">
                  <c:v>170307.5640839971</c:v>
                </c:pt>
                <c:pt idx="5">
                  <c:v>172793.93772628531</c:v>
                </c:pt>
                <c:pt idx="6">
                  <c:v>185689.36712527153</c:v>
                </c:pt>
                <c:pt idx="7">
                  <c:v>229541.05141202029</c:v>
                </c:pt>
                <c:pt idx="8">
                  <c:v>171818.65314989138</c:v>
                </c:pt>
                <c:pt idx="9">
                  <c:v>201143.41346850109</c:v>
                </c:pt>
                <c:pt idx="10">
                  <c:v>197302.47791455468</c:v>
                </c:pt>
                <c:pt idx="11">
                  <c:v>169892.16509775526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153058.58013937282</c:v>
                </c:pt>
                <c:pt idx="1">
                  <c:v>127223.43205574913</c:v>
                </c:pt>
                <c:pt idx="2">
                  <c:v>164341.24564459932</c:v>
                </c:pt>
                <c:pt idx="3">
                  <c:v>222730.8362369338</c:v>
                </c:pt>
                <c:pt idx="4">
                  <c:v>183373.25783972125</c:v>
                </c:pt>
                <c:pt idx="5">
                  <c:v>213580.1393728223</c:v>
                </c:pt>
                <c:pt idx="6">
                  <c:v>185864.54703832752</c:v>
                </c:pt>
                <c:pt idx="7">
                  <c:v>173084.71254355399</c:v>
                </c:pt>
                <c:pt idx="8">
                  <c:v>167191.85540069686</c:v>
                </c:pt>
                <c:pt idx="9">
                  <c:v>112431.40243902439</c:v>
                </c:pt>
                <c:pt idx="10">
                  <c:v>152417.79181184669</c:v>
                </c:pt>
                <c:pt idx="11">
                  <c:v>149453.39721254355</c:v>
                </c:pt>
              </c:numCache>
            </c:numRef>
          </c:val>
        </c:ser>
        <c:marker val="1"/>
        <c:axId val="73866240"/>
        <c:axId val="76354688"/>
      </c:lineChart>
      <c:catAx>
        <c:axId val="738662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4688"/>
        <c:crossesAt val="0"/>
        <c:auto val="1"/>
        <c:lblAlgn val="ctr"/>
        <c:lblOffset val="100"/>
      </c:catAx>
      <c:valAx>
        <c:axId val="76354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624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06"/>
          <c:w val="0.59034690799396661"/>
          <c:h val="0.11075982388611159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901.9914274581115</c:v>
                </c:pt>
                <c:pt idx="1">
                  <c:v>1083.6721652162619</c:v>
                </c:pt>
                <c:pt idx="2">
                  <c:v>880.61722301597615</c:v>
                </c:pt>
                <c:pt idx="3">
                  <c:v>4905.0442914664245</c:v>
                </c:pt>
                <c:pt idx="4">
                  <c:v>833.59397324327836</c:v>
                </c:pt>
                <c:pt idx="5">
                  <c:v>418.93440706585272</c:v>
                </c:pt>
                <c:pt idx="6">
                  <c:v>829.31913235485126</c:v>
                </c:pt>
                <c:pt idx="7">
                  <c:v>4993.2874399272632</c:v>
                </c:pt>
                <c:pt idx="8">
                  <c:v>978.93856344979861</c:v>
                </c:pt>
                <c:pt idx="9">
                  <c:v>792.98298480322126</c:v>
                </c:pt>
                <c:pt idx="10">
                  <c:v>1087.9470061046889</c:v>
                </c:pt>
                <c:pt idx="11">
                  <c:v>1220.4670736459282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1829.0367091903149</c:v>
                </c:pt>
                <c:pt idx="1">
                  <c:v>6449.7318406664926</c:v>
                </c:pt>
                <c:pt idx="2">
                  <c:v>2827.1455401831272</c:v>
                </c:pt>
                <c:pt idx="3">
                  <c:v>3334.2762426638774</c:v>
                </c:pt>
                <c:pt idx="4">
                  <c:v>3606.0820077663575</c:v>
                </c:pt>
                <c:pt idx="5">
                  <c:v>2996.2514545647555</c:v>
                </c:pt>
                <c:pt idx="6">
                  <c:v>3881.5804533466844</c:v>
                </c:pt>
                <c:pt idx="7">
                  <c:v>4269.0045710130253</c:v>
                </c:pt>
                <c:pt idx="8">
                  <c:v>5786.3703428832569</c:v>
                </c:pt>
                <c:pt idx="9">
                  <c:v>2372.8438419809422</c:v>
                </c:pt>
                <c:pt idx="10">
                  <c:v>2607.2676947622081</c:v>
                </c:pt>
                <c:pt idx="11">
                  <c:v>3429.1988385940099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1936.3671925935585</c:v>
                </c:pt>
                <c:pt idx="1">
                  <c:v>4722.5844308254009</c:v>
                </c:pt>
                <c:pt idx="2">
                  <c:v>4335.3109923066895</c:v>
                </c:pt>
                <c:pt idx="3">
                  <c:v>0</c:v>
                </c:pt>
                <c:pt idx="4">
                  <c:v>11250.160385969488</c:v>
                </c:pt>
                <c:pt idx="5">
                  <c:v>3980.3103403312034</c:v>
                </c:pt>
                <c:pt idx="6">
                  <c:v>3356.3698004955013</c:v>
                </c:pt>
                <c:pt idx="7">
                  <c:v>5421.8281392619638</c:v>
                </c:pt>
                <c:pt idx="8">
                  <c:v>1151.0627200417264</c:v>
                </c:pt>
                <c:pt idx="9">
                  <c:v>2850.7628113182946</c:v>
                </c:pt>
                <c:pt idx="10">
                  <c:v>1323.184248272265</c:v>
                </c:pt>
                <c:pt idx="11">
                  <c:v>3044.3995305776502</c:v>
                </c:pt>
              </c:numCache>
            </c:numRef>
          </c:val>
        </c:ser>
        <c:marker val="1"/>
        <c:axId val="78123008"/>
        <c:axId val="78124544"/>
      </c:lineChart>
      <c:catAx>
        <c:axId val="781230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4544"/>
        <c:crossesAt val="0"/>
        <c:auto val="1"/>
        <c:lblAlgn val="ctr"/>
        <c:lblOffset val="100"/>
      </c:catAx>
      <c:valAx>
        <c:axId val="781245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1230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83"/>
          <c:w val="0.57795172863666011"/>
          <c:h val="0.12522104747752522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2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8343.747078854678</c:v>
                </c:pt>
                <c:pt idx="1">
                  <c:v>12208.657739022112</c:v>
                </c:pt>
                <c:pt idx="2">
                  <c:v>0</c:v>
                </c:pt>
                <c:pt idx="3">
                  <c:v>13333.634381812521</c:v>
                </c:pt>
                <c:pt idx="4">
                  <c:v>7680</c:v>
                </c:pt>
                <c:pt idx="5">
                  <c:v>14331.765805045157</c:v>
                </c:pt>
                <c:pt idx="6">
                  <c:v>0</c:v>
                </c:pt>
                <c:pt idx="7">
                  <c:v>19083.021632937893</c:v>
                </c:pt>
                <c:pt idx="8">
                  <c:v>8360</c:v>
                </c:pt>
                <c:pt idx="9">
                  <c:v>13866.053404176109</c:v>
                </c:pt>
                <c:pt idx="10">
                  <c:v>5942.7634333565948</c:v>
                </c:pt>
                <c:pt idx="11">
                  <c:v>10757.75147928994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6944.7723165245525</c:v>
                </c:pt>
                <c:pt idx="1">
                  <c:v>13005.31963820328</c:v>
                </c:pt>
                <c:pt idx="2">
                  <c:v>16654.96680446378</c:v>
                </c:pt>
                <c:pt idx="3">
                  <c:v>4314.6793103448281</c:v>
                </c:pt>
                <c:pt idx="4">
                  <c:v>9060.4830779152817</c:v>
                </c:pt>
                <c:pt idx="5">
                  <c:v>9790.4517241379308</c:v>
                </c:pt>
                <c:pt idx="6">
                  <c:v>5848.4689655172415</c:v>
                </c:pt>
                <c:pt idx="7">
                  <c:v>6510.8551724137933</c:v>
                </c:pt>
                <c:pt idx="8">
                  <c:v>12859.69483789456</c:v>
                </c:pt>
                <c:pt idx="9">
                  <c:v>11055.127562418393</c:v>
                </c:pt>
                <c:pt idx="10">
                  <c:v>8380.2664920414245</c:v>
                </c:pt>
                <c:pt idx="11">
                  <c:v>10148.813793103449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16072.051873043227</c:v>
                </c:pt>
                <c:pt idx="3">
                  <c:v>7380</c:v>
                </c:pt>
                <c:pt idx="4">
                  <c:v>4769.1975841242447</c:v>
                </c:pt>
                <c:pt idx="5">
                  <c:v>9641.8159874537687</c:v>
                </c:pt>
                <c:pt idx="6">
                  <c:v>5794.2191544434854</c:v>
                </c:pt>
                <c:pt idx="7">
                  <c:v>6619.9309749784297</c:v>
                </c:pt>
                <c:pt idx="8">
                  <c:v>11462.814860490211</c:v>
                </c:pt>
                <c:pt idx="9">
                  <c:v>13186.992446431324</c:v>
                </c:pt>
                <c:pt idx="10">
                  <c:v>6675.9087964207438</c:v>
                </c:pt>
                <c:pt idx="11">
                  <c:v>12043.927855711423</c:v>
                </c:pt>
              </c:numCache>
            </c:numRef>
          </c:val>
        </c:ser>
        <c:marker val="1"/>
        <c:axId val="89629440"/>
        <c:axId val="89630976"/>
      </c:lineChart>
      <c:catAx>
        <c:axId val="896294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9630976"/>
        <c:crossesAt val="0"/>
        <c:auto val="1"/>
        <c:lblAlgn val="ctr"/>
        <c:lblOffset val="100"/>
      </c:catAx>
      <c:valAx>
        <c:axId val="896309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962944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4462314727215388"/>
          <c:h val="0.130483726516434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5648.5714285714275</c:v>
                </c:pt>
                <c:pt idx="1">
                  <c:v>5452.8571428571431</c:v>
                </c:pt>
                <c:pt idx="2">
                  <c:v>6068.5714285714294</c:v>
                </c:pt>
                <c:pt idx="3">
                  <c:v>5185.7142857142853</c:v>
                </c:pt>
                <c:pt idx="4">
                  <c:v>6657.1428571428578</c:v>
                </c:pt>
                <c:pt idx="5">
                  <c:v>5685.7142857142871</c:v>
                </c:pt>
                <c:pt idx="6">
                  <c:v>5922.8571428571422</c:v>
                </c:pt>
                <c:pt idx="7">
                  <c:v>6054.2857142857138</c:v>
                </c:pt>
                <c:pt idx="8">
                  <c:v>6168.5714285714275</c:v>
                </c:pt>
                <c:pt idx="9">
                  <c:v>6693.6585365853662</c:v>
                </c:pt>
                <c:pt idx="10">
                  <c:v>6459.5121951219517</c:v>
                </c:pt>
                <c:pt idx="11">
                  <c:v>6520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5626</c:v>
                </c:pt>
                <c:pt idx="1">
                  <c:v>5906</c:v>
                </c:pt>
                <c:pt idx="2">
                  <c:v>5954</c:v>
                </c:pt>
                <c:pt idx="3">
                  <c:v>5826</c:v>
                </c:pt>
                <c:pt idx="4">
                  <c:v>6546</c:v>
                </c:pt>
                <c:pt idx="5">
                  <c:v>5520</c:v>
                </c:pt>
                <c:pt idx="6">
                  <c:v>5723</c:v>
                </c:pt>
                <c:pt idx="7">
                  <c:v>5977</c:v>
                </c:pt>
                <c:pt idx="8">
                  <c:v>6437</c:v>
                </c:pt>
                <c:pt idx="9">
                  <c:v>6226</c:v>
                </c:pt>
                <c:pt idx="10">
                  <c:v>5700</c:v>
                </c:pt>
                <c:pt idx="11">
                  <c:v>5589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5168</c:v>
                </c:pt>
                <c:pt idx="1">
                  <c:v>4880</c:v>
                </c:pt>
                <c:pt idx="2">
                  <c:v>5821</c:v>
                </c:pt>
                <c:pt idx="3">
                  <c:v>5468</c:v>
                </c:pt>
                <c:pt idx="4">
                  <c:v>5996</c:v>
                </c:pt>
                <c:pt idx="5">
                  <c:v>6073</c:v>
                </c:pt>
                <c:pt idx="6">
                  <c:v>6490</c:v>
                </c:pt>
                <c:pt idx="7">
                  <c:v>5960</c:v>
                </c:pt>
                <c:pt idx="8">
                  <c:v>6201</c:v>
                </c:pt>
                <c:pt idx="9">
                  <c:v>6549</c:v>
                </c:pt>
                <c:pt idx="10">
                  <c:v>5186</c:v>
                </c:pt>
                <c:pt idx="11">
                  <c:v>4465</c:v>
                </c:pt>
              </c:numCache>
            </c:numRef>
          </c:val>
        </c:ser>
        <c:marker val="1"/>
        <c:axId val="116376320"/>
        <c:axId val="116377856"/>
      </c:lineChart>
      <c:catAx>
        <c:axId val="1163763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377856"/>
        <c:crosses val="autoZero"/>
        <c:auto val="1"/>
        <c:lblAlgn val="ctr"/>
        <c:lblOffset val="100"/>
      </c:catAx>
      <c:valAx>
        <c:axId val="116377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37632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536187041660441"/>
          <c:y val="0.85056911988823969"/>
          <c:w val="0.48840710629328515"/>
          <c:h val="0.14943088011176028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171999.63034156439</v>
          </cell>
          <cell r="G14">
            <v>159048.71211001035</v>
          </cell>
          <cell r="H14">
            <v>189525.03918379417</v>
          </cell>
          <cell r="I14">
            <v>168368.0201094189</v>
          </cell>
          <cell r="J14">
            <v>154741.87786485287</v>
          </cell>
          <cell r="K14">
            <v>192943.74094336832</v>
          </cell>
          <cell r="L14">
            <v>203096.43353541326</v>
          </cell>
          <cell r="M14">
            <v>242229.01079402631</v>
          </cell>
          <cell r="N14">
            <v>135914.68579032974</v>
          </cell>
          <cell r="O14">
            <v>88953.159840307562</v>
          </cell>
          <cell r="P14">
            <v>216892.90255803638</v>
          </cell>
          <cell r="Q14">
            <v>103911.50081324855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1">
          <cell r="E21">
            <v>5648.5714285714275</v>
          </cell>
          <cell r="F21">
            <v>5452.8571428571431</v>
          </cell>
          <cell r="G21">
            <v>6068.5714285714294</v>
          </cell>
          <cell r="H21">
            <v>5185.7142857142853</v>
          </cell>
          <cell r="I21">
            <v>6657.1428571428578</v>
          </cell>
          <cell r="J21">
            <v>5685.7142857142871</v>
          </cell>
          <cell r="K21">
            <v>5922.8571428571422</v>
          </cell>
          <cell r="L21">
            <v>6054.2857142857138</v>
          </cell>
          <cell r="M21">
            <v>6168.5714285714275</v>
          </cell>
          <cell r="N21">
            <v>6693.6585365853662</v>
          </cell>
          <cell r="O21">
            <v>6459.5121951219517</v>
          </cell>
          <cell r="P21">
            <v>6520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5">
          <cell r="F5">
            <v>247393.59777313849</v>
          </cell>
        </row>
      </sheetData>
      <sheetData sheetId="1"/>
      <sheetData sheetId="2">
        <row r="22">
          <cell r="F22">
            <v>327750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13">
          <cell r="F13">
            <v>198440</v>
          </cell>
        </row>
        <row r="14">
          <cell r="F14">
            <v>136034.13758146271</v>
          </cell>
          <cell r="G14">
            <v>117058.2302679218</v>
          </cell>
          <cell r="H14">
            <v>158730.57494569154</v>
          </cell>
          <cell r="I14">
            <v>150518.91962346126</v>
          </cell>
          <cell r="J14">
            <v>170307.5640839971</v>
          </cell>
          <cell r="K14">
            <v>172793.93772628531</v>
          </cell>
          <cell r="L14">
            <v>185689.36712527153</v>
          </cell>
          <cell r="M14">
            <v>229541.05141202029</v>
          </cell>
          <cell r="N14">
            <v>171818.65314989138</v>
          </cell>
          <cell r="O14">
            <v>201143.41346850109</v>
          </cell>
          <cell r="P14">
            <v>197302.47791455468</v>
          </cell>
          <cell r="Q14">
            <v>169892.16509775526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4">
          <cell r="F14">
            <v>153058.58013937282</v>
          </cell>
          <cell r="G14">
            <v>127223.43205574913</v>
          </cell>
          <cell r="H14">
            <v>164341.24564459932</v>
          </cell>
          <cell r="I14">
            <v>222730.8362369338</v>
          </cell>
          <cell r="J14">
            <v>183373.25783972125</v>
          </cell>
          <cell r="K14">
            <v>213580.1393728223</v>
          </cell>
          <cell r="L14">
            <v>185864.54703832752</v>
          </cell>
          <cell r="M14">
            <v>173084.71254355399</v>
          </cell>
          <cell r="N14">
            <v>167191.85540069686</v>
          </cell>
          <cell r="O14">
            <v>112431.40243902439</v>
          </cell>
          <cell r="P14">
            <v>152417.79181184669</v>
          </cell>
          <cell r="Q14">
            <v>149453.39721254355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8">
          <cell r="C28">
            <v>901.9914274581115</v>
          </cell>
          <cell r="D28">
            <v>1083.6721652162619</v>
          </cell>
          <cell r="E28">
            <v>880.61722301597615</v>
          </cell>
          <cell r="F28">
            <v>4905.0442914664245</v>
          </cell>
          <cell r="G28">
            <v>833.59397324327836</v>
          </cell>
          <cell r="H28">
            <v>418.93440706585272</v>
          </cell>
          <cell r="I28">
            <v>829.31913235485126</v>
          </cell>
          <cell r="J28">
            <v>4993.2874399272632</v>
          </cell>
          <cell r="K28">
            <v>978.93856344979861</v>
          </cell>
          <cell r="L28">
            <v>792.98298480322126</v>
          </cell>
          <cell r="M28">
            <v>1087.9470061046889</v>
          </cell>
          <cell r="N28">
            <v>1220.4670736459282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7">
          <cell r="C27">
            <v>298.17026509975403</v>
          </cell>
        </row>
        <row r="28">
          <cell r="C28">
            <v>1829.0367091903149</v>
          </cell>
          <cell r="D28">
            <v>6449.7318406664926</v>
          </cell>
          <cell r="E28">
            <v>2827.1455401831272</v>
          </cell>
          <cell r="F28">
            <v>3334.2762426638774</v>
          </cell>
          <cell r="G28">
            <v>3606.0820077663575</v>
          </cell>
          <cell r="H28">
            <v>2996.2514545647555</v>
          </cell>
          <cell r="I28">
            <v>3881.5804533466844</v>
          </cell>
          <cell r="J28">
            <v>4269.0045710130253</v>
          </cell>
          <cell r="K28">
            <v>5786.3703428832569</v>
          </cell>
          <cell r="L28">
            <v>2372.8438419809422</v>
          </cell>
          <cell r="M28">
            <v>2607.2676947622081</v>
          </cell>
          <cell r="N28">
            <v>3429.1988385940099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8">
          <cell r="C28">
            <v>1936.3671925935585</v>
          </cell>
          <cell r="D28">
            <v>4722.5844308254009</v>
          </cell>
          <cell r="E28">
            <v>4335.3109923066895</v>
          </cell>
          <cell r="F28">
            <v>0</v>
          </cell>
          <cell r="G28">
            <v>11250.160385969488</v>
          </cell>
          <cell r="H28">
            <v>3980.3103403312034</v>
          </cell>
          <cell r="I28">
            <v>3356.3698004955013</v>
          </cell>
          <cell r="J28">
            <v>5421.8281392619638</v>
          </cell>
          <cell r="K28">
            <v>1151.0627200417264</v>
          </cell>
          <cell r="L28">
            <v>2850.7628113182946</v>
          </cell>
          <cell r="M28">
            <v>1323.184248272265</v>
          </cell>
          <cell r="N28">
            <v>3044.3995305776502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7">
          <cell r="C27">
            <v>8343.747078854678</v>
          </cell>
          <cell r="D27">
            <v>12208.657739022112</v>
          </cell>
          <cell r="E27">
            <v>0</v>
          </cell>
          <cell r="F27">
            <v>13333.634381812521</v>
          </cell>
          <cell r="G27">
            <v>7680</v>
          </cell>
          <cell r="H27">
            <v>14331.765805045157</v>
          </cell>
          <cell r="I27">
            <v>0</v>
          </cell>
          <cell r="J27">
            <v>19083.021632937893</v>
          </cell>
          <cell r="K27">
            <v>8360</v>
          </cell>
          <cell r="L27">
            <v>13866.053404176109</v>
          </cell>
          <cell r="M27">
            <v>5942.7634333565948</v>
          </cell>
          <cell r="N27">
            <v>10757.75147928994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C26">
            <v>1110.7643905849454</v>
          </cell>
        </row>
        <row r="27">
          <cell r="C27">
            <v>6944.7723165245525</v>
          </cell>
          <cell r="D27">
            <v>13005.31963820328</v>
          </cell>
          <cell r="E27">
            <v>16654.96680446378</v>
          </cell>
          <cell r="F27">
            <v>4314.6793103448281</v>
          </cell>
          <cell r="G27">
            <v>9060.4830779152817</v>
          </cell>
          <cell r="H27">
            <v>9790.4517241379308</v>
          </cell>
          <cell r="I27">
            <v>5848.4689655172415</v>
          </cell>
          <cell r="J27">
            <v>6510.8551724137933</v>
          </cell>
          <cell r="K27">
            <v>12859.69483789456</v>
          </cell>
          <cell r="L27">
            <v>11055.127562418393</v>
          </cell>
          <cell r="M27">
            <v>8380.2664920414245</v>
          </cell>
          <cell r="N27">
            <v>10148.813793103449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7">
          <cell r="C27">
            <v>0</v>
          </cell>
          <cell r="D27">
            <v>0</v>
          </cell>
          <cell r="E27">
            <v>16072.051873043227</v>
          </cell>
          <cell r="F27">
            <v>7380</v>
          </cell>
          <cell r="G27">
            <v>4769.1975841242447</v>
          </cell>
          <cell r="H27">
            <v>9641.8159874537687</v>
          </cell>
          <cell r="I27">
            <v>5794.2191544434854</v>
          </cell>
          <cell r="J27">
            <v>6619.9309749784297</v>
          </cell>
          <cell r="K27">
            <v>11462.814860490211</v>
          </cell>
          <cell r="L27">
            <v>13186.992446431324</v>
          </cell>
          <cell r="M27">
            <v>6675.9087964207438</v>
          </cell>
          <cell r="N27">
            <v>12043.927855711423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6" t="s">
        <v>18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9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1" t="s">
        <v>17</v>
      </c>
      <c r="P5" s="74" t="s">
        <v>0</v>
      </c>
      <c r="Q5" s="74" t="s">
        <v>19</v>
      </c>
    </row>
    <row r="6" spans="1:17" s="5" customFormat="1" ht="17.100000000000001" customHeight="1" thickBot="1">
      <c r="A6" s="1"/>
      <c r="B6" s="80"/>
      <c r="C6" s="71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3" t="s">
        <v>13</v>
      </c>
      <c r="O6" s="82"/>
      <c r="P6" s="75"/>
      <c r="Q6" s="75"/>
    </row>
    <row r="7" spans="1:17" s="5" customFormat="1" ht="17.100000000000001" customHeight="1">
      <c r="A7" s="15">
        <v>2017</v>
      </c>
      <c r="B7" s="61">
        <v>4114</v>
      </c>
      <c r="C7" s="14">
        <f>[1]RONDA!F14</f>
        <v>171999.63034156439</v>
      </c>
      <c r="D7" s="62">
        <f>[1]RONDA!G14</f>
        <v>159048.71211001035</v>
      </c>
      <c r="E7" s="62">
        <f>[1]RONDA!H14</f>
        <v>189525.03918379417</v>
      </c>
      <c r="F7" s="62">
        <f>[1]RONDA!I14</f>
        <v>168368.0201094189</v>
      </c>
      <c r="G7" s="62">
        <f>[1]RONDA!J14</f>
        <v>154741.87786485287</v>
      </c>
      <c r="H7" s="62">
        <f>[1]RONDA!K14</f>
        <v>192943.74094336832</v>
      </c>
      <c r="I7" s="62">
        <f>[1]RONDA!L14</f>
        <v>203096.43353541326</v>
      </c>
      <c r="J7" s="62">
        <f>[1]RONDA!M14</f>
        <v>242229.01079402631</v>
      </c>
      <c r="K7" s="62">
        <f>[1]RONDA!N14</f>
        <v>135914.68579032974</v>
      </c>
      <c r="L7" s="62">
        <f>[1]RONDA!O14</f>
        <v>88953.159840307562</v>
      </c>
      <c r="M7" s="62">
        <f>[1]RONDA!P14</f>
        <v>216892.90255803638</v>
      </c>
      <c r="N7" s="62">
        <f>[1]RONDA!Q14</f>
        <v>103911.50081324855</v>
      </c>
      <c r="O7" s="34">
        <f>SUM(C7:N7)</f>
        <v>2027624.7138843709</v>
      </c>
      <c r="P7" s="35">
        <f>O7/B7</f>
        <v>492.85967765784414</v>
      </c>
      <c r="Q7" s="36">
        <f>P7/1000</f>
        <v>0.49285967765784416</v>
      </c>
    </row>
    <row r="8" spans="1:17" s="5" customFormat="1" ht="17.100000000000001" customHeight="1">
      <c r="A8" s="60">
        <v>2016</v>
      </c>
      <c r="B8" s="61">
        <v>4157</v>
      </c>
      <c r="C8" s="14">
        <f>[2]RONDA!F14</f>
        <v>136034.13758146271</v>
      </c>
      <c r="D8" s="62">
        <f>[2]RONDA!G14</f>
        <v>117058.2302679218</v>
      </c>
      <c r="E8" s="62">
        <f>[2]RONDA!H14</f>
        <v>158730.57494569154</v>
      </c>
      <c r="F8" s="62">
        <f>[2]RONDA!I14</f>
        <v>150518.91962346126</v>
      </c>
      <c r="G8" s="62">
        <f>[2]RONDA!J14</f>
        <v>170307.5640839971</v>
      </c>
      <c r="H8" s="62">
        <f>[2]RONDA!K14</f>
        <v>172793.93772628531</v>
      </c>
      <c r="I8" s="62">
        <f>[2]RONDA!L14</f>
        <v>185689.36712527153</v>
      </c>
      <c r="J8" s="62">
        <f>[2]RONDA!M14</f>
        <v>229541.05141202029</v>
      </c>
      <c r="K8" s="62">
        <f>[2]RONDA!N14</f>
        <v>171818.65314989138</v>
      </c>
      <c r="L8" s="62">
        <f>[2]RONDA!O14</f>
        <v>201143.41346850109</v>
      </c>
      <c r="M8" s="62">
        <f>[2]RONDA!P14</f>
        <v>197302.47791455468</v>
      </c>
      <c r="N8" s="14">
        <f>[2]RONDA!Q14</f>
        <v>169892.16509775526</v>
      </c>
      <c r="O8" s="34">
        <f>SUM(C8:N8)</f>
        <v>2060830.4923968143</v>
      </c>
      <c r="P8" s="35">
        <f>O8/B8</f>
        <v>495.74945691527887</v>
      </c>
      <c r="Q8" s="36">
        <f>P8/1000</f>
        <v>0.49574945691527889</v>
      </c>
    </row>
    <row r="9" spans="1:17" s="6" customFormat="1" ht="15" thickBot="1">
      <c r="A9" s="16">
        <v>2015</v>
      </c>
      <c r="B9" s="20">
        <v>4125</v>
      </c>
      <c r="C9" s="21">
        <f>[3]RONDA!F14</f>
        <v>153058.58013937282</v>
      </c>
      <c r="D9" s="17">
        <f>[3]RONDA!G14</f>
        <v>127223.43205574913</v>
      </c>
      <c r="E9" s="17">
        <f>[3]RONDA!H14</f>
        <v>164341.24564459932</v>
      </c>
      <c r="F9" s="17">
        <f>[3]RONDA!I14</f>
        <v>222730.8362369338</v>
      </c>
      <c r="G9" s="17">
        <f>[3]RONDA!J14</f>
        <v>183373.25783972125</v>
      </c>
      <c r="H9" s="17">
        <f>[3]RONDA!K14</f>
        <v>213580.1393728223</v>
      </c>
      <c r="I9" s="17">
        <f>[3]RONDA!L14</f>
        <v>185864.54703832752</v>
      </c>
      <c r="J9" s="17">
        <f>[3]RONDA!M14</f>
        <v>173084.71254355399</v>
      </c>
      <c r="K9" s="17">
        <f>[3]RONDA!N14</f>
        <v>167191.85540069686</v>
      </c>
      <c r="L9" s="17">
        <f>[3]RONDA!O14</f>
        <v>112431.40243902439</v>
      </c>
      <c r="M9" s="17">
        <f>[3]RONDA!P14</f>
        <v>152417.79181184669</v>
      </c>
      <c r="N9" s="21">
        <f>[3]RONDA!Q14</f>
        <v>149453.39721254355</v>
      </c>
      <c r="O9" s="31">
        <f>SUM(C9:N9)</f>
        <v>2004751.1977351913</v>
      </c>
      <c r="P9" s="32">
        <f>O9/B9</f>
        <v>486.00029036004639</v>
      </c>
      <c r="Q9" s="33">
        <f>P9/1000</f>
        <v>0.48600029036004638</v>
      </c>
    </row>
    <row r="23" ht="15.75" customHeight="1"/>
    <row r="33" spans="2:13">
      <c r="B33" s="77" t="s">
        <v>14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6" t="s">
        <v>20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17.25" customHeight="1"/>
    <row r="4" spans="1:17" ht="17.25" customHeight="1" thickBot="1"/>
    <row r="5" spans="1:17" ht="16.5" customHeight="1">
      <c r="A5" s="5"/>
      <c r="B5" s="85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7" t="s">
        <v>17</v>
      </c>
      <c r="P5" s="83" t="s">
        <v>0</v>
      </c>
      <c r="Q5" s="83" t="s">
        <v>19</v>
      </c>
    </row>
    <row r="6" spans="1:17" ht="17.100000000000001" customHeight="1" thickBot="1">
      <c r="A6" s="5"/>
      <c r="B6" s="86"/>
      <c r="C6" s="68" t="s">
        <v>2</v>
      </c>
      <c r="D6" s="69" t="s">
        <v>3</v>
      </c>
      <c r="E6" s="69" t="s">
        <v>4</v>
      </c>
      <c r="F6" s="69" t="s">
        <v>5</v>
      </c>
      <c r="G6" s="69" t="s">
        <v>6</v>
      </c>
      <c r="H6" s="69" t="s">
        <v>7</v>
      </c>
      <c r="I6" s="69" t="s">
        <v>8</v>
      </c>
      <c r="J6" s="69" t="s">
        <v>9</v>
      </c>
      <c r="K6" s="69" t="s">
        <v>10</v>
      </c>
      <c r="L6" s="69" t="s">
        <v>11</v>
      </c>
      <c r="M6" s="69" t="s">
        <v>12</v>
      </c>
      <c r="N6" s="70" t="s">
        <v>13</v>
      </c>
      <c r="O6" s="88"/>
      <c r="P6" s="84"/>
      <c r="Q6" s="84"/>
    </row>
    <row r="7" spans="1:17" s="13" customFormat="1" ht="17.100000000000001" customHeight="1">
      <c r="A7" s="15">
        <v>2017</v>
      </c>
      <c r="B7" s="61">
        <v>4114</v>
      </c>
      <c r="C7" s="14">
        <f>'[4]Por Municipio - 2017'!C28</f>
        <v>901.9914274581115</v>
      </c>
      <c r="D7" s="62">
        <f>'[4]Por Municipio - 2017'!D28</f>
        <v>1083.6721652162619</v>
      </c>
      <c r="E7" s="14">
        <f>'[4]Por Municipio - 2017'!E28</f>
        <v>880.61722301597615</v>
      </c>
      <c r="F7" s="62">
        <f>'[4]Por Municipio - 2017'!F28</f>
        <v>4905.0442914664245</v>
      </c>
      <c r="G7" s="14">
        <f>'[4]Por Municipio - 2017'!G28</f>
        <v>833.59397324327836</v>
      </c>
      <c r="H7" s="62">
        <f>'[4]Por Municipio - 2017'!H28</f>
        <v>418.93440706585272</v>
      </c>
      <c r="I7" s="14">
        <f>'[4]Por Municipio - 2017'!I28</f>
        <v>829.31913235485126</v>
      </c>
      <c r="J7" s="62">
        <f>'[4]Por Municipio - 2017'!J28</f>
        <v>4993.2874399272632</v>
      </c>
      <c r="K7" s="14">
        <f>'[4]Por Municipio - 2017'!K28</f>
        <v>978.93856344979861</v>
      </c>
      <c r="L7" s="62">
        <f>'[4]Por Municipio - 2017'!L28</f>
        <v>792.98298480322126</v>
      </c>
      <c r="M7" s="14">
        <f>'[4]Por Municipio - 2017'!M28</f>
        <v>1087.9470061046889</v>
      </c>
      <c r="N7" s="62">
        <f>'[4]Por Municipio - 2017'!N28</f>
        <v>1220.4670736459282</v>
      </c>
      <c r="O7" s="34">
        <f>SUM(C7:N7)</f>
        <v>18926.795687751655</v>
      </c>
      <c r="P7" s="37">
        <f>O7/B7</f>
        <v>4.6005823256566982</v>
      </c>
      <c r="Q7" s="38">
        <f>P7/1000</f>
        <v>4.6005823256566984E-3</v>
      </c>
    </row>
    <row r="8" spans="1:17" s="13" customFormat="1" ht="17.100000000000001" customHeight="1">
      <c r="A8" s="60">
        <v>2016</v>
      </c>
      <c r="B8" s="61">
        <v>4157</v>
      </c>
      <c r="C8" s="14">
        <f>'[5]Por Municipio - 2016'!C28</f>
        <v>1829.0367091903149</v>
      </c>
      <c r="D8" s="62">
        <f>'[5]Por Municipio - 2016'!D28</f>
        <v>6449.7318406664926</v>
      </c>
      <c r="E8" s="62">
        <f>'[5]Por Municipio - 2016'!E28</f>
        <v>2827.1455401831272</v>
      </c>
      <c r="F8" s="62">
        <f>'[5]Por Municipio - 2016'!F28</f>
        <v>3334.2762426638774</v>
      </c>
      <c r="G8" s="62">
        <f>'[5]Por Municipio - 2016'!G28</f>
        <v>3606.0820077663575</v>
      </c>
      <c r="H8" s="62">
        <f>'[5]Por Municipio - 2016'!H28</f>
        <v>2996.2514545647555</v>
      </c>
      <c r="I8" s="62">
        <f>'[5]Por Municipio - 2016'!I28</f>
        <v>3881.5804533466844</v>
      </c>
      <c r="J8" s="62">
        <f>'[5]Por Municipio - 2016'!J28</f>
        <v>4269.0045710130253</v>
      </c>
      <c r="K8" s="62">
        <f>'[5]Por Municipio - 2016'!K28</f>
        <v>5786.3703428832569</v>
      </c>
      <c r="L8" s="62">
        <f>'[5]Por Municipio - 2016'!L28</f>
        <v>2372.8438419809422</v>
      </c>
      <c r="M8" s="62">
        <f>'[5]Por Municipio - 2016'!M28</f>
        <v>2607.2676947622081</v>
      </c>
      <c r="N8" s="14">
        <f>'[5]Por Municipio - 2016'!N28</f>
        <v>3429.1988385940099</v>
      </c>
      <c r="O8" s="34">
        <f>SUM(C8:N8)</f>
        <v>43388.789537615055</v>
      </c>
      <c r="P8" s="37">
        <f>O8/B8</f>
        <v>10.437524545974274</v>
      </c>
      <c r="Q8" s="38">
        <f>P8/1000</f>
        <v>1.0437524545974273E-2</v>
      </c>
    </row>
    <row r="9" spans="1:17" s="7" customFormat="1" ht="15" thickBot="1">
      <c r="A9" s="16">
        <v>2015</v>
      </c>
      <c r="B9" s="20">
        <v>4125</v>
      </c>
      <c r="C9" s="21">
        <f>'[6]Por Municipio - 2015'!C28</f>
        <v>1936.3671925935585</v>
      </c>
      <c r="D9" s="17">
        <f>'[6]Por Municipio - 2015'!D28</f>
        <v>4722.5844308254009</v>
      </c>
      <c r="E9" s="17">
        <f>'[6]Por Municipio - 2015'!E28</f>
        <v>4335.3109923066895</v>
      </c>
      <c r="F9" s="17">
        <f>'[6]Por Municipio - 2015'!F28</f>
        <v>0</v>
      </c>
      <c r="G9" s="17">
        <f>'[6]Por Municipio - 2015'!G28</f>
        <v>11250.160385969488</v>
      </c>
      <c r="H9" s="17">
        <f>'[6]Por Municipio - 2015'!H28</f>
        <v>3980.3103403312034</v>
      </c>
      <c r="I9" s="17">
        <f>'[6]Por Municipio - 2015'!I28</f>
        <v>3356.3698004955013</v>
      </c>
      <c r="J9" s="17">
        <f>'[6]Por Municipio - 2015'!J28</f>
        <v>5421.8281392619638</v>
      </c>
      <c r="K9" s="17">
        <f>'[6]Por Municipio - 2015'!K28</f>
        <v>1151.0627200417264</v>
      </c>
      <c r="L9" s="17">
        <f>'[6]Por Municipio - 2015'!L28</f>
        <v>2850.7628113182946</v>
      </c>
      <c r="M9" s="17">
        <f>'[6]Por Municipio - 2015'!M28</f>
        <v>1323.184248272265</v>
      </c>
      <c r="N9" s="21">
        <f>'[6]Por Municipio - 2015'!N28</f>
        <v>3044.3995305776502</v>
      </c>
      <c r="O9" s="31">
        <f>SUM(C9:N9)</f>
        <v>43372.340591993736</v>
      </c>
      <c r="P9" s="39">
        <f>O9/B9</f>
        <v>10.514506810180299</v>
      </c>
      <c r="Q9" s="40">
        <f>P9/1000</f>
        <v>1.0514506810180299E-2</v>
      </c>
    </row>
    <row r="32" spans="2:14">
      <c r="B32" s="77" t="s">
        <v>15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6" t="s">
        <v>21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A5" s="5"/>
      <c r="B5" s="91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3" t="s">
        <v>17</v>
      </c>
      <c r="P5" s="89" t="s">
        <v>0</v>
      </c>
      <c r="Q5" s="89" t="s">
        <v>19</v>
      </c>
    </row>
    <row r="6" spans="1:17" ht="17.100000000000001" customHeight="1" thickBot="1">
      <c r="A6" s="5"/>
      <c r="B6" s="92"/>
      <c r="C6" s="65" t="s">
        <v>2</v>
      </c>
      <c r="D6" s="66" t="s">
        <v>3</v>
      </c>
      <c r="E6" s="66" t="s">
        <v>4</v>
      </c>
      <c r="F6" s="66" t="s">
        <v>5</v>
      </c>
      <c r="G6" s="66" t="s">
        <v>6</v>
      </c>
      <c r="H6" s="66" t="s">
        <v>7</v>
      </c>
      <c r="I6" s="66" t="s">
        <v>8</v>
      </c>
      <c r="J6" s="66" t="s">
        <v>9</v>
      </c>
      <c r="K6" s="66" t="s">
        <v>10</v>
      </c>
      <c r="L6" s="66" t="s">
        <v>11</v>
      </c>
      <c r="M6" s="66" t="s">
        <v>12</v>
      </c>
      <c r="N6" s="67" t="s">
        <v>13</v>
      </c>
      <c r="O6" s="94"/>
      <c r="P6" s="90"/>
      <c r="Q6" s="90"/>
    </row>
    <row r="7" spans="1:17" s="13" customFormat="1" ht="17.100000000000001" customHeight="1">
      <c r="A7" s="15">
        <v>2017</v>
      </c>
      <c r="B7" s="61">
        <v>4114</v>
      </c>
      <c r="C7" s="14">
        <f>'[7]VIDRIO POR MUNICIPIOS'!C27</f>
        <v>8343.747078854678</v>
      </c>
      <c r="D7" s="62">
        <f>'[7]VIDRIO POR MUNICIPIOS'!D27</f>
        <v>12208.657739022112</v>
      </c>
      <c r="E7" s="14">
        <f>'[7]VIDRIO POR MUNICIPIOS'!E27</f>
        <v>0</v>
      </c>
      <c r="F7" s="62">
        <f>'[7]VIDRIO POR MUNICIPIOS'!F27</f>
        <v>13333.634381812521</v>
      </c>
      <c r="G7" s="14">
        <f>'[7]VIDRIO POR MUNICIPIOS'!G27</f>
        <v>7680</v>
      </c>
      <c r="H7" s="62">
        <f>'[7]VIDRIO POR MUNICIPIOS'!H27</f>
        <v>14331.765805045157</v>
      </c>
      <c r="I7" s="14">
        <f>'[7]VIDRIO POR MUNICIPIOS'!I27</f>
        <v>0</v>
      </c>
      <c r="J7" s="62">
        <f>'[7]VIDRIO POR MUNICIPIOS'!J27</f>
        <v>19083.021632937893</v>
      </c>
      <c r="K7" s="14">
        <f>'[7]VIDRIO POR MUNICIPIOS'!K27</f>
        <v>8360</v>
      </c>
      <c r="L7" s="62">
        <f>'[7]VIDRIO POR MUNICIPIOS'!L27</f>
        <v>13866.053404176109</v>
      </c>
      <c r="M7" s="14">
        <f>'[7]VIDRIO POR MUNICIPIOS'!M27</f>
        <v>5942.7634333565948</v>
      </c>
      <c r="N7" s="62">
        <f>'[7]VIDRIO POR MUNICIPIOS'!N27</f>
        <v>10757.75147928994</v>
      </c>
      <c r="O7" s="56">
        <f>SUM(C7:N7)</f>
        <v>113907.39495449502</v>
      </c>
      <c r="P7" s="41">
        <f>O7/B7</f>
        <v>27.687747922823291</v>
      </c>
      <c r="Q7" s="42">
        <f>P7/1000</f>
        <v>2.7687747922823292E-2</v>
      </c>
    </row>
    <row r="8" spans="1:17" s="13" customFormat="1" ht="17.100000000000001" customHeight="1">
      <c r="A8" s="60">
        <v>2016</v>
      </c>
      <c r="B8" s="61">
        <v>4157</v>
      </c>
      <c r="C8" s="14">
        <f>'[8]VIDRIO POR MUNICIPIOS'!C27</f>
        <v>6944.7723165245525</v>
      </c>
      <c r="D8" s="62">
        <f>'[8]VIDRIO POR MUNICIPIOS'!D27</f>
        <v>13005.31963820328</v>
      </c>
      <c r="E8" s="62">
        <f>'[8]VIDRIO POR MUNICIPIOS'!E27</f>
        <v>16654.96680446378</v>
      </c>
      <c r="F8" s="62">
        <f>'[8]VIDRIO POR MUNICIPIOS'!F27</f>
        <v>4314.6793103448281</v>
      </c>
      <c r="G8" s="62">
        <f>'[8]VIDRIO POR MUNICIPIOS'!G27</f>
        <v>9060.4830779152817</v>
      </c>
      <c r="H8" s="62">
        <f>'[8]VIDRIO POR MUNICIPIOS'!H27</f>
        <v>9790.4517241379308</v>
      </c>
      <c r="I8" s="62">
        <f>'[8]VIDRIO POR MUNICIPIOS'!I27</f>
        <v>5848.4689655172415</v>
      </c>
      <c r="J8" s="62">
        <f>'[8]VIDRIO POR MUNICIPIOS'!J27</f>
        <v>6510.8551724137933</v>
      </c>
      <c r="K8" s="62">
        <f>'[8]VIDRIO POR MUNICIPIOS'!K27</f>
        <v>12859.69483789456</v>
      </c>
      <c r="L8" s="62">
        <f>'[8]VIDRIO POR MUNICIPIOS'!L27</f>
        <v>11055.127562418393</v>
      </c>
      <c r="M8" s="62">
        <f>'[8]VIDRIO POR MUNICIPIOS'!M27</f>
        <v>8380.2664920414245</v>
      </c>
      <c r="N8" s="63">
        <f>'[8]VIDRIO POR MUNICIPIOS'!N27</f>
        <v>10148.813793103449</v>
      </c>
      <c r="O8" s="56">
        <f>SUM(C8:N8)</f>
        <v>114573.89969497852</v>
      </c>
      <c r="P8" s="41">
        <f>O8/B8</f>
        <v>27.561679022126178</v>
      </c>
      <c r="Q8" s="42">
        <f>P8/1000</f>
        <v>2.7561679022126178E-2</v>
      </c>
    </row>
    <row r="9" spans="1:17" s="4" customFormat="1" ht="15" thickBot="1">
      <c r="A9" s="16">
        <v>2015</v>
      </c>
      <c r="B9" s="20">
        <v>4125</v>
      </c>
      <c r="C9" s="19">
        <f>'[9]VIDRIO POR MUNICIPIOS'!C27</f>
        <v>0</v>
      </c>
      <c r="D9" s="58">
        <f>'[9]VIDRIO POR MUNICIPIOS'!D27</f>
        <v>0</v>
      </c>
      <c r="E9" s="58">
        <f>'[9]VIDRIO POR MUNICIPIOS'!E27</f>
        <v>16072.051873043227</v>
      </c>
      <c r="F9" s="58">
        <f>'[9]VIDRIO POR MUNICIPIOS'!F27</f>
        <v>7380</v>
      </c>
      <c r="G9" s="58">
        <f>'[9]VIDRIO POR MUNICIPIOS'!G27</f>
        <v>4769.1975841242447</v>
      </c>
      <c r="H9" s="58">
        <f>'[9]VIDRIO POR MUNICIPIOS'!H27</f>
        <v>9641.8159874537687</v>
      </c>
      <c r="I9" s="58">
        <f>'[9]VIDRIO POR MUNICIPIOS'!I27</f>
        <v>5794.2191544434854</v>
      </c>
      <c r="J9" s="58">
        <f>'[9]VIDRIO POR MUNICIPIOS'!J27</f>
        <v>6619.9309749784297</v>
      </c>
      <c r="K9" s="58">
        <f>'[9]VIDRIO POR MUNICIPIOS'!K27</f>
        <v>11462.814860490211</v>
      </c>
      <c r="L9" s="58">
        <f>'[9]VIDRIO POR MUNICIPIOS'!L27</f>
        <v>13186.992446431324</v>
      </c>
      <c r="M9" s="58">
        <f>'[9]VIDRIO POR MUNICIPIOS'!M27</f>
        <v>6675.9087964207438</v>
      </c>
      <c r="N9" s="59">
        <f>'[9]VIDRIO POR MUNICIPIOS'!N27</f>
        <v>12043.927855711423</v>
      </c>
      <c r="O9" s="57">
        <f>SUM(C9:N9)</f>
        <v>93646.859533096867</v>
      </c>
      <c r="P9" s="43">
        <f>O9/B9</f>
        <v>22.702268977720454</v>
      </c>
      <c r="Q9" s="44">
        <f>P9/1000</f>
        <v>2.2702268977720454E-2</v>
      </c>
    </row>
    <row r="34" spans="2:13">
      <c r="B34" s="77" t="s">
        <v>15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6" t="s">
        <v>22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B5" s="101" t="s">
        <v>1</v>
      </c>
      <c r="C5" s="103" t="s">
        <v>16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97" t="s">
        <v>17</v>
      </c>
      <c r="P5" s="99" t="s">
        <v>0</v>
      </c>
      <c r="Q5" s="95" t="s">
        <v>19</v>
      </c>
    </row>
    <row r="6" spans="1:17" ht="17.100000000000001" customHeight="1" thickBot="1">
      <c r="B6" s="102"/>
      <c r="C6" s="26" t="s">
        <v>2</v>
      </c>
      <c r="D6" s="27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7" t="s">
        <v>13</v>
      </c>
      <c r="O6" s="98"/>
      <c r="P6" s="100"/>
      <c r="Q6" s="96"/>
    </row>
    <row r="7" spans="1:17" ht="17.100000000000001" customHeight="1">
      <c r="A7" s="24">
        <v>2017</v>
      </c>
      <c r="B7" s="22">
        <v>4114</v>
      </c>
      <c r="C7" s="45">
        <f>'[10]1.2'!E$21</f>
        <v>5648.5714285714275</v>
      </c>
      <c r="D7" s="45">
        <f>'[10]1.2'!F$21</f>
        <v>5452.8571428571431</v>
      </c>
      <c r="E7" s="45">
        <f>'[10]1.2'!G$21</f>
        <v>6068.5714285714294</v>
      </c>
      <c r="F7" s="45">
        <f>'[10]1.2'!H$21</f>
        <v>5185.7142857142853</v>
      </c>
      <c r="G7" s="45">
        <f>'[10]1.2'!I$21</f>
        <v>6657.1428571428578</v>
      </c>
      <c r="H7" s="45">
        <f>'[10]1.2'!J$21</f>
        <v>5685.7142857142871</v>
      </c>
      <c r="I7" s="45">
        <f>'[10]1.2'!K$21</f>
        <v>5922.8571428571422</v>
      </c>
      <c r="J7" s="45">
        <f>'[10]1.2'!L$21</f>
        <v>6054.2857142857138</v>
      </c>
      <c r="K7" s="45">
        <f>'[10]1.2'!M$21</f>
        <v>6168.5714285714275</v>
      </c>
      <c r="L7" s="45">
        <f>'[10]1.2'!N$21</f>
        <v>6693.6585365853662</v>
      </c>
      <c r="M7" s="45">
        <f>'[10]1.2'!O$21</f>
        <v>6459.5121951219517</v>
      </c>
      <c r="N7" s="45">
        <f>'[10]1.2'!P$21</f>
        <v>6520</v>
      </c>
      <c r="O7" s="54">
        <f>SUM(C7:N7)</f>
        <v>72517.456445993041</v>
      </c>
      <c r="P7" s="55">
        <f>O7/B7</f>
        <v>17.62699476081503</v>
      </c>
      <c r="Q7" s="48">
        <f>P7/1000</f>
        <v>1.7626994760815029E-2</v>
      </c>
    </row>
    <row r="8" spans="1:17" ht="17.100000000000001" customHeight="1">
      <c r="A8" s="64">
        <v>2016</v>
      </c>
      <c r="B8" s="22">
        <v>4157</v>
      </c>
      <c r="C8" s="45">
        <v>5626</v>
      </c>
      <c r="D8" s="46">
        <v>5906</v>
      </c>
      <c r="E8" s="47">
        <v>5954</v>
      </c>
      <c r="F8" s="47">
        <v>5826</v>
      </c>
      <c r="G8" s="47">
        <v>6546</v>
      </c>
      <c r="H8" s="47">
        <v>5520</v>
      </c>
      <c r="I8" s="47">
        <v>5723</v>
      </c>
      <c r="J8" s="47">
        <v>5977</v>
      </c>
      <c r="K8" s="47">
        <v>6437</v>
      </c>
      <c r="L8" s="47">
        <v>6226</v>
      </c>
      <c r="M8" s="47">
        <v>5700</v>
      </c>
      <c r="N8" s="46">
        <v>5589</v>
      </c>
      <c r="O8" s="54">
        <f>SUM(C8:N8)</f>
        <v>71030</v>
      </c>
      <c r="P8" s="55">
        <f>O8/B8</f>
        <v>17.086841472215539</v>
      </c>
      <c r="Q8" s="48">
        <f>P8/1000</f>
        <v>1.7086841472215539E-2</v>
      </c>
    </row>
    <row r="9" spans="1:17" s="4" customFormat="1" ht="15" thickBot="1">
      <c r="A9" s="25">
        <v>2015</v>
      </c>
      <c r="B9" s="23">
        <v>4125</v>
      </c>
      <c r="C9" s="49">
        <v>5168</v>
      </c>
      <c r="D9" s="50">
        <v>4880</v>
      </c>
      <c r="E9" s="51">
        <v>5821</v>
      </c>
      <c r="F9" s="51">
        <v>5468</v>
      </c>
      <c r="G9" s="51">
        <v>5996</v>
      </c>
      <c r="H9" s="51">
        <v>6073</v>
      </c>
      <c r="I9" s="51">
        <v>6490</v>
      </c>
      <c r="J9" s="51">
        <v>5960</v>
      </c>
      <c r="K9" s="51">
        <v>6201</v>
      </c>
      <c r="L9" s="51">
        <v>6549</v>
      </c>
      <c r="M9" s="51">
        <v>5186</v>
      </c>
      <c r="N9" s="52">
        <v>4465</v>
      </c>
      <c r="O9" s="29">
        <f>SUM(C9:N9)</f>
        <v>68257</v>
      </c>
      <c r="P9" s="53">
        <f>O9/B9</f>
        <v>16.547151515151516</v>
      </c>
      <c r="Q9" s="30">
        <f>P9/1000</f>
        <v>1.6547151515151515E-2</v>
      </c>
    </row>
    <row r="12" spans="1:17">
      <c r="H12" s="11"/>
    </row>
    <row r="33" spans="2:10">
      <c r="B33" s="77" t="s">
        <v>15</v>
      </c>
      <c r="C33" s="77"/>
      <c r="D33" s="77"/>
      <c r="E33" s="77"/>
      <c r="F33" s="77"/>
      <c r="G33" s="77"/>
      <c r="H33" s="77"/>
      <c r="I33" s="77"/>
      <c r="J33" s="77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