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D7" i="3"/>
  <c r="E7"/>
  <c r="F7"/>
  <c r="G7"/>
  <c r="H7"/>
  <c r="I7"/>
  <c r="J7"/>
  <c r="K7"/>
  <c r="L7"/>
  <c r="M7"/>
  <c r="N7"/>
  <c r="C7"/>
  <c r="E7" i="2"/>
  <c r="F7"/>
  <c r="G7"/>
  <c r="H7"/>
  <c r="I7"/>
  <c r="J7"/>
  <c r="K7"/>
  <c r="L7"/>
  <c r="M7"/>
  <c r="N7"/>
  <c r="E7" i="1"/>
  <c r="F7"/>
  <c r="G7"/>
  <c r="H7"/>
  <c r="I7"/>
  <c r="J7"/>
  <c r="K7"/>
  <c r="L7"/>
  <c r="M7"/>
  <c r="N7"/>
  <c r="D7" i="2"/>
  <c r="C7"/>
  <c r="D7" i="1"/>
  <c r="C7"/>
  <c r="N8"/>
  <c r="D8" i="3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D8" i="1"/>
  <c r="E8"/>
  <c r="F8"/>
  <c r="G8"/>
  <c r="H8"/>
  <c r="I8"/>
  <c r="J8"/>
  <c r="K8"/>
  <c r="L8"/>
  <c r="M8"/>
  <c r="C8"/>
  <c r="D9"/>
  <c r="E9"/>
  <c r="F9"/>
  <c r="G9"/>
  <c r="H9"/>
  <c r="I9"/>
  <c r="J9"/>
  <c r="K9"/>
  <c r="L9"/>
  <c r="M9"/>
  <c r="N9"/>
  <c r="C9"/>
  <c r="O8" i="3"/>
  <c r="P8" s="1"/>
  <c r="O9" i="1"/>
  <c r="P9" s="1"/>
  <c r="Q9" s="1"/>
  <c r="O8" i="2"/>
  <c r="P8" s="1"/>
  <c r="Q8" s="1"/>
  <c r="O9" i="4"/>
  <c r="P9" s="1"/>
  <c r="Q9" s="1"/>
  <c r="O8"/>
  <c r="P8" s="1"/>
  <c r="Q8" s="1"/>
  <c r="O7" i="3" l="1"/>
  <c r="P7" s="1"/>
  <c r="Q7" s="1"/>
  <c r="O7" i="2"/>
  <c r="P7" s="1"/>
  <c r="Q7" s="1"/>
  <c r="O7" i="1"/>
  <c r="P7" s="1"/>
  <c r="Q7" s="1"/>
  <c r="O8"/>
  <c r="P8" s="1"/>
  <c r="Q8" s="1"/>
  <c r="Q8" i="3"/>
  <c r="O9" i="2" l="1"/>
  <c r="P9" s="1"/>
  <c r="Q9" s="1"/>
  <c r="O9" i="3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<sst xmlns="http://schemas.openxmlformats.org/spreadsheetml/2006/main" count="76" uniqueCount="23">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</sst>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54298.333183977062</c:v>
                </c:pt>
                <c:pt idx="1">
                  <c:v>45792.571018908508</c:v>
                </c:pt>
                <c:pt idx="2">
                  <c:v>53388.816202168651</c:v>
                </c:pt>
                <c:pt idx="3">
                  <c:v>57699.283089882607</c:v>
                </c:pt>
                <c:pt idx="4">
                  <c:v>59484.443050452552</c:v>
                </c:pt>
                <c:pt idx="5">
                  <c:v>52315.010305582939</c:v>
                </c:pt>
                <c:pt idx="6">
                  <c:v>56491.674881261759</c:v>
                </c:pt>
                <c:pt idx="7">
                  <c:v>64988.968545568598</c:v>
                </c:pt>
                <c:pt idx="8">
                  <c:v>53937.575051527914</c:v>
                </c:pt>
                <c:pt idx="9">
                  <c:v>54081.539564477105</c:v>
                </c:pt>
                <c:pt idx="10">
                  <c:v>51988.12617618066</c:v>
                </c:pt>
                <c:pt idx="11">
                  <c:v>54969.038444305043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54629.876796714576</c:v>
                </c:pt>
                <c:pt idx="1">
                  <c:v>46285.798589411657</c:v>
                </c:pt>
                <c:pt idx="2">
                  <c:v>56755.06651191858</c:v>
                </c:pt>
                <c:pt idx="3">
                  <c:v>54899.900901705209</c:v>
                </c:pt>
                <c:pt idx="4">
                  <c:v>73501.561467726089</c:v>
                </c:pt>
                <c:pt idx="5">
                  <c:v>59833.674671904293</c:v>
                </c:pt>
                <c:pt idx="6">
                  <c:v>55548.292116775287</c:v>
                </c:pt>
                <c:pt idx="7">
                  <c:v>54946.571734666548</c:v>
                </c:pt>
                <c:pt idx="8">
                  <c:v>50141.142755111148</c:v>
                </c:pt>
                <c:pt idx="9">
                  <c:v>51937.969824122847</c:v>
                </c:pt>
                <c:pt idx="10">
                  <c:v>50846.205695920005</c:v>
                </c:pt>
                <c:pt idx="11">
                  <c:v>52022.977412731008</c:v>
                </c:pt>
              </c:numCache>
            </c:numRef>
          </c:val>
        </c:ser>
        <c:ser>
          <c:idx val="2"/>
          <c:order val="2"/>
          <c:tx>
            <c:v>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51792.071344286102</c:v>
                </c:pt>
                <c:pt idx="1">
                  <c:v>49938.249977307794</c:v>
                </c:pt>
                <c:pt idx="2">
                  <c:v>55106.630661704636</c:v>
                </c:pt>
                <c:pt idx="3">
                  <c:v>53336.089679586097</c:v>
                </c:pt>
                <c:pt idx="4">
                  <c:v>57326.885722065897</c:v>
                </c:pt>
                <c:pt idx="5">
                  <c:v>52974.652809294726</c:v>
                </c:pt>
                <c:pt idx="6">
                  <c:v>56417.463919397298</c:v>
                </c:pt>
                <c:pt idx="7">
                  <c:v>58739.321049287464</c:v>
                </c:pt>
                <c:pt idx="8">
                  <c:v>54630.266860306801</c:v>
                </c:pt>
                <c:pt idx="9">
                  <c:v>57864.877008259959</c:v>
                </c:pt>
                <c:pt idx="10">
                  <c:v>51900.335844603796</c:v>
                </c:pt>
                <c:pt idx="11">
                  <c:v>49748.370699827537</c:v>
                </c:pt>
              </c:numCache>
            </c:numRef>
          </c:val>
        </c:ser>
        <c:marker val="1"/>
        <c:axId val="55989760"/>
        <c:axId val="56017664"/>
      </c:lineChart>
      <c:catAx>
        <c:axId val="5598976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6017664"/>
        <c:crossesAt val="0"/>
        <c:auto val="1"/>
        <c:lblAlgn val="ctr"/>
        <c:lblOffset val="100"/>
      </c:catAx>
      <c:valAx>
        <c:axId val="560176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598976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541109963064578"/>
          <c:y val="0.89262083872376008"/>
          <c:w val="0.59185520361990962"/>
          <c:h val="6.681120995778167E-2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528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483.70044052863432</c:v>
                </c:pt>
                <c:pt idx="1">
                  <c:v>1038.7665198237885</c:v>
                </c:pt>
                <c:pt idx="2">
                  <c:v>1094.2731277533039</c:v>
                </c:pt>
                <c:pt idx="3">
                  <c:v>527.31277533039645</c:v>
                </c:pt>
                <c:pt idx="4">
                  <c:v>638.32599118942733</c:v>
                </c:pt>
                <c:pt idx="5">
                  <c:v>487.66519823788548</c:v>
                </c:pt>
                <c:pt idx="6">
                  <c:v>709.69162995594706</c:v>
                </c:pt>
                <c:pt idx="7">
                  <c:v>725.55066079295159</c:v>
                </c:pt>
                <c:pt idx="8">
                  <c:v>578.85462555066078</c:v>
                </c:pt>
                <c:pt idx="9">
                  <c:v>1570.044052863436</c:v>
                </c:pt>
                <c:pt idx="10">
                  <c:v>539.20704845814976</c:v>
                </c:pt>
                <c:pt idx="11">
                  <c:v>650.22026431718064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604.47387785136129</c:v>
                </c:pt>
                <c:pt idx="1">
                  <c:v>843.90833596131608</c:v>
                </c:pt>
                <c:pt idx="2">
                  <c:v>476.43403972040386</c:v>
                </c:pt>
                <c:pt idx="3">
                  <c:v>430.8620880949739</c:v>
                </c:pt>
                <c:pt idx="4">
                  <c:v>617.29279928991457</c:v>
                </c:pt>
                <c:pt idx="5">
                  <c:v>435.00499278819484</c:v>
                </c:pt>
                <c:pt idx="6">
                  <c:v>853.43836680350603</c:v>
                </c:pt>
                <c:pt idx="7">
                  <c:v>472.29113502718303</c:v>
                </c:pt>
                <c:pt idx="8">
                  <c:v>625.57860867635645</c:v>
                </c:pt>
                <c:pt idx="9">
                  <c:v>488.86275380006657</c:v>
                </c:pt>
                <c:pt idx="10">
                  <c:v>393.57594585598576</c:v>
                </c:pt>
                <c:pt idx="11">
                  <c:v>87.000998557638965</c:v>
                </c:pt>
              </c:numCache>
            </c:numRef>
          </c:val>
        </c:ser>
        <c:marker val="1"/>
        <c:axId val="58957824"/>
        <c:axId val="62612224"/>
      </c:lineChart>
      <c:catAx>
        <c:axId val="5895782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2612224"/>
        <c:crossesAt val="0"/>
        <c:auto val="1"/>
        <c:lblAlgn val="ctr"/>
        <c:lblOffset val="100"/>
      </c:catAx>
      <c:valAx>
        <c:axId val="626122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895782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795"/>
          <c:w val="0.52571251548946718"/>
          <c:h val="0.11075973149777101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606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1728.0717290236882</c:v>
                </c:pt>
                <c:pt idx="1">
                  <c:v>0</c:v>
                </c:pt>
                <c:pt idx="2">
                  <c:v>1702.9665707327872</c:v>
                </c:pt>
                <c:pt idx="3">
                  <c:v>1665.3088332964355</c:v>
                </c:pt>
                <c:pt idx="4">
                  <c:v>1661.1246402479521</c:v>
                </c:pt>
                <c:pt idx="5">
                  <c:v>0</c:v>
                </c:pt>
                <c:pt idx="6">
                  <c:v>1543.9672348904139</c:v>
                </c:pt>
                <c:pt idx="7">
                  <c:v>1485.3885322116448</c:v>
                </c:pt>
                <c:pt idx="8">
                  <c:v>3121.4080141686959</c:v>
                </c:pt>
                <c:pt idx="9">
                  <c:v>1610.91432366615</c:v>
                </c:pt>
                <c:pt idx="10">
                  <c:v>1677.8614124418862</c:v>
                </c:pt>
                <c:pt idx="11">
                  <c:v>1502.1253044055788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1276.0146455120382</c:v>
                </c:pt>
                <c:pt idx="1">
                  <c:v>3169.3220903139909</c:v>
                </c:pt>
                <c:pt idx="2">
                  <c:v>1143.4416953289692</c:v>
                </c:pt>
                <c:pt idx="3">
                  <c:v>1615.7328303561521</c:v>
                </c:pt>
                <c:pt idx="4">
                  <c:v>0</c:v>
                </c:pt>
                <c:pt idx="5">
                  <c:v>1561.8750693442805</c:v>
                </c:pt>
                <c:pt idx="6">
                  <c:v>1375.4443581493397</c:v>
                </c:pt>
                <c:pt idx="7">
                  <c:v>1400.3017863086652</c:v>
                </c:pt>
                <c:pt idx="8">
                  <c:v>0</c:v>
                </c:pt>
                <c:pt idx="9">
                  <c:v>1309.1578830578053</c:v>
                </c:pt>
                <c:pt idx="10">
                  <c:v>0</c:v>
                </c:pt>
                <c:pt idx="11">
                  <c:v>1694.4480195273493</c:v>
                </c:pt>
              </c:numCache>
            </c:numRef>
          </c:val>
        </c:ser>
        <c:ser>
          <c:idx val="2"/>
          <c:order val="2"/>
          <c:tx>
            <c:v>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1466.0121868652675</c:v>
                </c:pt>
                <c:pt idx="1">
                  <c:v>0</c:v>
                </c:pt>
                <c:pt idx="2">
                  <c:v>1739.3364928909953</c:v>
                </c:pt>
                <c:pt idx="3">
                  <c:v>0</c:v>
                </c:pt>
                <c:pt idx="4">
                  <c:v>426.55156849469643</c:v>
                </c:pt>
                <c:pt idx="5">
                  <c:v>1573.6853983299482</c:v>
                </c:pt>
                <c:pt idx="6">
                  <c:v>1623.3807266982622</c:v>
                </c:pt>
                <c:pt idx="7">
                  <c:v>646.03926878808397</c:v>
                </c:pt>
                <c:pt idx="8">
                  <c:v>2178.3118934777704</c:v>
                </c:pt>
                <c:pt idx="9">
                  <c:v>0</c:v>
                </c:pt>
                <c:pt idx="10">
                  <c:v>1085.0146693748588</c:v>
                </c:pt>
                <c:pt idx="11">
                  <c:v>0</c:v>
                </c:pt>
              </c:numCache>
            </c:numRef>
          </c:val>
        </c:ser>
        <c:marker val="1"/>
        <c:axId val="77541376"/>
        <c:axId val="77543296"/>
      </c:lineChart>
      <c:catAx>
        <c:axId val="775413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543296"/>
        <c:crossesAt val="0"/>
        <c:auto val="1"/>
        <c:lblAlgn val="ctr"/>
        <c:lblOffset val="100"/>
      </c:catAx>
      <c:valAx>
        <c:axId val="775432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54137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333750499730584"/>
          <c:y val="0.85636702956509148"/>
          <c:w val="0.59192683695994952"/>
          <c:h val="9.7610616720247248E-2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1459</c:v>
                </c:pt>
                <c:pt idx="1">
                  <c:v>1480</c:v>
                </c:pt>
                <c:pt idx="2">
                  <c:v>1600</c:v>
                </c:pt>
                <c:pt idx="3">
                  <c:v>1892</c:v>
                </c:pt>
                <c:pt idx="4">
                  <c:v>1289</c:v>
                </c:pt>
                <c:pt idx="5">
                  <c:v>1365</c:v>
                </c:pt>
                <c:pt idx="6">
                  <c:v>2044</c:v>
                </c:pt>
                <c:pt idx="7">
                  <c:v>1575</c:v>
                </c:pt>
                <c:pt idx="8">
                  <c:v>1003</c:v>
                </c:pt>
                <c:pt idx="9">
                  <c:v>1467</c:v>
                </c:pt>
                <c:pt idx="10">
                  <c:v>1556</c:v>
                </c:pt>
                <c:pt idx="11">
                  <c:v>1308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1549</c:v>
                </c:pt>
                <c:pt idx="1">
                  <c:v>1441</c:v>
                </c:pt>
                <c:pt idx="2">
                  <c:v>1587</c:v>
                </c:pt>
                <c:pt idx="3">
                  <c:v>946</c:v>
                </c:pt>
                <c:pt idx="4">
                  <c:v>2267</c:v>
                </c:pt>
                <c:pt idx="5">
                  <c:v>1483</c:v>
                </c:pt>
                <c:pt idx="6">
                  <c:v>2210</c:v>
                </c:pt>
                <c:pt idx="7">
                  <c:v>2000</c:v>
                </c:pt>
                <c:pt idx="8">
                  <c:v>1441</c:v>
                </c:pt>
                <c:pt idx="9">
                  <c:v>1435</c:v>
                </c:pt>
                <c:pt idx="10">
                  <c:v>1784</c:v>
                </c:pt>
                <c:pt idx="11">
                  <c:v>1997</c:v>
                </c:pt>
              </c:numCache>
            </c:numRef>
          </c:val>
        </c:ser>
        <c:ser>
          <c:idx val="2"/>
          <c:order val="2"/>
          <c:tx>
            <c:v>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1949.2063492063494</c:v>
                </c:pt>
                <c:pt idx="1">
                  <c:v>1317.4603174603176</c:v>
                </c:pt>
                <c:pt idx="2">
                  <c:v>1577.7777777777778</c:v>
                </c:pt>
                <c:pt idx="3">
                  <c:v>1219.047619047619</c:v>
                </c:pt>
                <c:pt idx="4">
                  <c:v>2949.2063492063494</c:v>
                </c:pt>
                <c:pt idx="5">
                  <c:v>1676.1904761904761</c:v>
                </c:pt>
                <c:pt idx="6">
                  <c:v>1961.9047619047619</c:v>
                </c:pt>
                <c:pt idx="7">
                  <c:v>1517.4603174603176</c:v>
                </c:pt>
                <c:pt idx="8">
                  <c:v>2888.8888888888887</c:v>
                </c:pt>
                <c:pt idx="9">
                  <c:v>1647.6190476190477</c:v>
                </c:pt>
                <c:pt idx="10">
                  <c:v>1365.0793650793648</c:v>
                </c:pt>
                <c:pt idx="11">
                  <c:v>996.82539682539687</c:v>
                </c:pt>
              </c:numCache>
            </c:numRef>
          </c:val>
        </c:ser>
        <c:marker val="1"/>
        <c:axId val="81470592"/>
        <c:axId val="114155520"/>
      </c:lineChart>
      <c:catAx>
        <c:axId val="814705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5520"/>
        <c:crosses val="autoZero"/>
        <c:auto val="1"/>
        <c:lblAlgn val="ctr"/>
        <c:lblOffset val="100"/>
      </c:catAx>
      <c:valAx>
        <c:axId val="114155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705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1933958797155775"/>
          <c:y val="0.8539293349420034"/>
          <c:w val="0.56368563685636863"/>
          <c:h val="0.11582872957412582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13">
          <cell r="F13">
            <v>51792.071344286102</v>
          </cell>
          <cell r="G13">
            <v>49938.249977307794</v>
          </cell>
          <cell r="H13">
            <v>55106.630661704636</v>
          </cell>
          <cell r="I13">
            <v>53336.089679586097</v>
          </cell>
          <cell r="J13">
            <v>57326.885722065897</v>
          </cell>
          <cell r="K13">
            <v>52974.652809294726</v>
          </cell>
          <cell r="L13">
            <v>56417.463919397298</v>
          </cell>
          <cell r="M13">
            <v>58739.321049287464</v>
          </cell>
          <cell r="N13">
            <v>54630.266860306801</v>
          </cell>
          <cell r="O13">
            <v>57864.877008259959</v>
          </cell>
          <cell r="P13">
            <v>51900.335844603796</v>
          </cell>
          <cell r="Q13">
            <v>49748.370699827537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10">
          <cell r="E10">
            <v>1949.2063492063494</v>
          </cell>
          <cell r="F10">
            <v>1317.4603174603176</v>
          </cell>
          <cell r="G10">
            <v>1577.7777777777778</v>
          </cell>
          <cell r="H10">
            <v>1219.047619047619</v>
          </cell>
          <cell r="I10">
            <v>2949.2063492063494</v>
          </cell>
          <cell r="J10">
            <v>1676.1904761904761</v>
          </cell>
          <cell r="K10">
            <v>1961.9047619047619</v>
          </cell>
          <cell r="L10">
            <v>1517.4603174603176</v>
          </cell>
          <cell r="M10">
            <v>2888.8888888888887</v>
          </cell>
          <cell r="N10">
            <v>1647.6190476190477</v>
          </cell>
          <cell r="O10">
            <v>1365.0793650793648</v>
          </cell>
          <cell r="P10">
            <v>996.82539682539687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9">
          <cell r="S49">
            <v>53259.7</v>
          </cell>
        </row>
      </sheetData>
      <sheetData sheetId="1"/>
      <sheetData sheetId="2">
        <row r="5">
          <cell r="F5">
            <v>39271.171642678717</v>
          </cell>
        </row>
        <row r="13">
          <cell r="F13">
            <v>54629.876796714576</v>
          </cell>
          <cell r="G13">
            <v>46285.798589411657</v>
          </cell>
          <cell r="H13">
            <v>56755.06651191858</v>
          </cell>
          <cell r="I13">
            <v>54899.900901705209</v>
          </cell>
          <cell r="J13">
            <v>73501.561467726089</v>
          </cell>
          <cell r="K13">
            <v>59833.674671904293</v>
          </cell>
          <cell r="L13">
            <v>55548.292116775287</v>
          </cell>
          <cell r="M13">
            <v>54946.571734666548</v>
          </cell>
          <cell r="N13">
            <v>50141.142755111148</v>
          </cell>
          <cell r="O13">
            <v>51937.969824122847</v>
          </cell>
          <cell r="P13">
            <v>50846.205695920005</v>
          </cell>
          <cell r="Q13">
            <v>52022.977412731008</v>
          </cell>
        </row>
      </sheetData>
      <sheetData sheetId="3"/>
      <sheetData sheetId="4">
        <row r="21">
          <cell r="F21">
            <v>231660</v>
          </cell>
        </row>
      </sheetData>
      <sheetData sheetId="5"/>
      <sheetData sheetId="6">
        <row r="4">
          <cell r="F4" t="str">
            <v>Enero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>
        <row r="13">
          <cell r="F13">
            <v>54298.333183977062</v>
          </cell>
          <cell r="G13">
            <v>45792.571018908508</v>
          </cell>
          <cell r="H13">
            <v>53388.816202168651</v>
          </cell>
          <cell r="I13">
            <v>57699.283089882607</v>
          </cell>
          <cell r="J13">
            <v>59484.443050452552</v>
          </cell>
          <cell r="K13">
            <v>52315.010305582939</v>
          </cell>
          <cell r="L13">
            <v>56491.674881261759</v>
          </cell>
          <cell r="M13">
            <v>64988.968545568598</v>
          </cell>
          <cell r="N13">
            <v>53937.575051527914</v>
          </cell>
          <cell r="O13">
            <v>54081.539564477105</v>
          </cell>
          <cell r="P13">
            <v>51988.12617618066</v>
          </cell>
          <cell r="Q13">
            <v>54969.038444305043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7">
          <cell r="C17">
            <v>802.16790079400482</v>
          </cell>
          <cell r="D17">
            <v>874.19930413060933</v>
          </cell>
          <cell r="E17">
            <v>753.055580337229</v>
          </cell>
          <cell r="F17">
            <v>628.63770184673035</v>
          </cell>
          <cell r="G17">
            <v>1152.5024533856722</v>
          </cell>
          <cell r="H17">
            <v>766.15219912570251</v>
          </cell>
          <cell r="I17">
            <v>759.60388973146587</v>
          </cell>
          <cell r="J17">
            <v>838.18360246230714</v>
          </cell>
          <cell r="K17">
            <v>775.9746632170577</v>
          </cell>
          <cell r="L17">
            <v>880.7476135248462</v>
          </cell>
          <cell r="M17">
            <v>608.99277366401998</v>
          </cell>
          <cell r="N17">
            <v>910.21500579891153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>
            <v>21254.886770847923</v>
          </cell>
        </row>
        <row r="17">
          <cell r="C17">
            <v>604.47387785136129</v>
          </cell>
          <cell r="D17">
            <v>843.90833596131608</v>
          </cell>
          <cell r="E17">
            <v>476.43403972040386</v>
          </cell>
          <cell r="F17">
            <v>430.8620880949739</v>
          </cell>
          <cell r="G17">
            <v>617.29279928991457</v>
          </cell>
          <cell r="H17">
            <v>435.00499278819484</v>
          </cell>
          <cell r="I17">
            <v>853.43836680350603</v>
          </cell>
          <cell r="J17">
            <v>472.29113502718303</v>
          </cell>
          <cell r="K17">
            <v>625.57860867635645</v>
          </cell>
          <cell r="L17">
            <v>488.86275380006657</v>
          </cell>
          <cell r="M17">
            <v>393.57594585598576</v>
          </cell>
          <cell r="N17">
            <v>87.000998557638965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C17">
            <v>483.70044052863432</v>
          </cell>
          <cell r="D17">
            <v>1038.7665198237885</v>
          </cell>
          <cell r="E17">
            <v>1094.2731277533039</v>
          </cell>
          <cell r="F17">
            <v>527.31277533039645</v>
          </cell>
          <cell r="G17">
            <v>638.32599118942733</v>
          </cell>
          <cell r="H17">
            <v>487.66519823788548</v>
          </cell>
          <cell r="I17">
            <v>709.69162995594706</v>
          </cell>
          <cell r="J17">
            <v>725.55066079295159</v>
          </cell>
          <cell r="K17">
            <v>578.85462555066078</v>
          </cell>
          <cell r="L17">
            <v>1570.044052863436</v>
          </cell>
          <cell r="M17">
            <v>539.20704845814976</v>
          </cell>
          <cell r="N17">
            <v>650.22026431718064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>
            <v>1466.0121868652675</v>
          </cell>
          <cell r="D16">
            <v>0</v>
          </cell>
          <cell r="E16">
            <v>1739.3364928909953</v>
          </cell>
          <cell r="F16">
            <v>0</v>
          </cell>
          <cell r="G16">
            <v>426.55156849469643</v>
          </cell>
          <cell r="H16">
            <v>1573.6853983299482</v>
          </cell>
          <cell r="I16">
            <v>1623.3807266982622</v>
          </cell>
          <cell r="J16">
            <v>646.03926878808397</v>
          </cell>
          <cell r="K16">
            <v>2178.3118934777704</v>
          </cell>
          <cell r="L16">
            <v>0</v>
          </cell>
          <cell r="M16">
            <v>1085.0146693748588</v>
          </cell>
          <cell r="N1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24340</v>
          </cell>
        </row>
        <row r="16">
          <cell r="C16">
            <v>1276.0146455120382</v>
          </cell>
          <cell r="D16">
            <v>3169.3220903139909</v>
          </cell>
          <cell r="E16">
            <v>1143.4416953289692</v>
          </cell>
          <cell r="F16">
            <v>1615.7328303561521</v>
          </cell>
          <cell r="G16">
            <v>0</v>
          </cell>
          <cell r="H16">
            <v>1561.8750693442805</v>
          </cell>
          <cell r="I16">
            <v>1375.4443581493397</v>
          </cell>
          <cell r="J16">
            <v>1400.3017863086652</v>
          </cell>
          <cell r="K16">
            <v>0</v>
          </cell>
          <cell r="L16">
            <v>1309.1578830578053</v>
          </cell>
          <cell r="M16">
            <v>0</v>
          </cell>
          <cell r="N16">
            <v>1694.4480195273493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6">
          <cell r="C16">
            <v>1728.0717290236882</v>
          </cell>
          <cell r="D16">
            <v>0</v>
          </cell>
          <cell r="E16">
            <v>1702.9665707327872</v>
          </cell>
          <cell r="F16">
            <v>1665.3088332964355</v>
          </cell>
          <cell r="G16">
            <v>1661.1246402479521</v>
          </cell>
          <cell r="H16">
            <v>0</v>
          </cell>
          <cell r="I16">
            <v>1543.9672348904139</v>
          </cell>
          <cell r="J16">
            <v>1485.3885322116448</v>
          </cell>
          <cell r="K16">
            <v>3121.4080141686959</v>
          </cell>
          <cell r="L16">
            <v>1610.91432366615</v>
          </cell>
          <cell r="M16">
            <v>1677.8614124418862</v>
          </cell>
          <cell r="N16">
            <v>1502.1253044055788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D7" sqref="D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4" t="s">
        <v>18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7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9" t="s">
        <v>17</v>
      </c>
      <c r="P5" s="72" t="s">
        <v>0</v>
      </c>
      <c r="Q5" s="72" t="s">
        <v>19</v>
      </c>
    </row>
    <row r="6" spans="1:17" s="5" customFormat="1" ht="17.100000000000001" customHeight="1" thickBot="1">
      <c r="A6" s="1"/>
      <c r="B6" s="78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0"/>
      <c r="P6" s="73"/>
      <c r="Q6" s="73"/>
    </row>
    <row r="7" spans="1:17" s="5" customFormat="1" ht="17.100000000000001" customHeight="1">
      <c r="A7" s="17">
        <v>2017</v>
      </c>
      <c r="B7" s="27">
        <v>1835</v>
      </c>
      <c r="C7" s="26">
        <f>[1]AXARQUIA!F$13</f>
        <v>51792.071344286102</v>
      </c>
      <c r="D7" s="16">
        <f>[1]AXARQUIA!G$13</f>
        <v>49938.249977307794</v>
      </c>
      <c r="E7" s="16">
        <f>[1]AXARQUIA!H$13</f>
        <v>55106.630661704636</v>
      </c>
      <c r="F7" s="16">
        <f>[1]AXARQUIA!I$13</f>
        <v>53336.089679586097</v>
      </c>
      <c r="G7" s="16">
        <f>[1]AXARQUIA!J$13</f>
        <v>57326.885722065897</v>
      </c>
      <c r="H7" s="16">
        <f>[1]AXARQUIA!K$13</f>
        <v>52974.652809294726</v>
      </c>
      <c r="I7" s="16">
        <f>[1]AXARQUIA!L$13</f>
        <v>56417.463919397298</v>
      </c>
      <c r="J7" s="16">
        <f>[1]AXARQUIA!M$13</f>
        <v>58739.321049287464</v>
      </c>
      <c r="K7" s="16">
        <f>[1]AXARQUIA!N$13</f>
        <v>54630.266860306801</v>
      </c>
      <c r="L7" s="16">
        <f>[1]AXARQUIA!O$13</f>
        <v>57864.877008259959</v>
      </c>
      <c r="M7" s="16">
        <f>[1]AXARQUIA!P$13</f>
        <v>51900.335844603796</v>
      </c>
      <c r="N7" s="16">
        <f>[1]AXARQUIA!Q$13</f>
        <v>49748.370699827537</v>
      </c>
      <c r="O7" s="48">
        <f>SUM(C7:N7)</f>
        <v>649775.2155759281</v>
      </c>
      <c r="P7" s="49">
        <f>O7/B7</f>
        <v>354.10093491876194</v>
      </c>
      <c r="Q7" s="50">
        <f>P7/1000</f>
        <v>0.35410093491876193</v>
      </c>
    </row>
    <row r="8" spans="1:17" s="5" customFormat="1" ht="17.100000000000001" customHeight="1">
      <c r="A8" s="63">
        <v>2016</v>
      </c>
      <c r="B8" s="64">
        <v>1867</v>
      </c>
      <c r="C8" s="15">
        <f>[2]AXARQUIA!F13</f>
        <v>54629.876796714576</v>
      </c>
      <c r="D8" s="65">
        <f>[2]AXARQUIA!G13</f>
        <v>46285.798589411657</v>
      </c>
      <c r="E8" s="65">
        <f>[2]AXARQUIA!H13</f>
        <v>56755.06651191858</v>
      </c>
      <c r="F8" s="65">
        <f>[2]AXARQUIA!I13</f>
        <v>54899.900901705209</v>
      </c>
      <c r="G8" s="65">
        <f>[2]AXARQUIA!J13</f>
        <v>73501.561467726089</v>
      </c>
      <c r="H8" s="65">
        <f>[2]AXARQUIA!K13</f>
        <v>59833.674671904293</v>
      </c>
      <c r="I8" s="65">
        <f>[2]AXARQUIA!L13</f>
        <v>55548.292116775287</v>
      </c>
      <c r="J8" s="65">
        <f>[2]AXARQUIA!M13</f>
        <v>54946.571734666548</v>
      </c>
      <c r="K8" s="65">
        <f>[2]AXARQUIA!N13</f>
        <v>50141.142755111148</v>
      </c>
      <c r="L8" s="65">
        <f>[2]AXARQUIA!O13</f>
        <v>51937.969824122847</v>
      </c>
      <c r="M8" s="65">
        <f>[2]AXARQUIA!P13</f>
        <v>50846.205695920005</v>
      </c>
      <c r="N8" s="65">
        <f>[2]AXARQUIA!Q13</f>
        <v>52022.977412731008</v>
      </c>
      <c r="O8" s="48">
        <f>SUM(C8:N8)</f>
        <v>661349.03847870731</v>
      </c>
      <c r="P8" s="49">
        <f>O8/B8</f>
        <v>354.2308722435497</v>
      </c>
      <c r="Q8" s="50">
        <f>P8/1000</f>
        <v>0.35423087224354971</v>
      </c>
    </row>
    <row r="9" spans="1:17" s="6" customFormat="1" ht="15" thickBot="1">
      <c r="A9" s="18">
        <v>2015</v>
      </c>
      <c r="B9" s="28">
        <v>1890</v>
      </c>
      <c r="C9" s="31">
        <f>[3]AXARQUIA!F13</f>
        <v>54298.333183977062</v>
      </c>
      <c r="D9" s="19">
        <f>[3]AXARQUIA!G13</f>
        <v>45792.571018908508</v>
      </c>
      <c r="E9" s="19">
        <f>[3]AXARQUIA!H13</f>
        <v>53388.816202168651</v>
      </c>
      <c r="F9" s="19">
        <f>[3]AXARQUIA!I13</f>
        <v>57699.283089882607</v>
      </c>
      <c r="G9" s="19">
        <f>[3]AXARQUIA!J13</f>
        <v>59484.443050452552</v>
      </c>
      <c r="H9" s="19">
        <f>[3]AXARQUIA!K13</f>
        <v>52315.010305582939</v>
      </c>
      <c r="I9" s="19">
        <f>[3]AXARQUIA!L13</f>
        <v>56491.674881261759</v>
      </c>
      <c r="J9" s="19">
        <f>[3]AXARQUIA!M13</f>
        <v>64988.968545568598</v>
      </c>
      <c r="K9" s="19">
        <f>[3]AXARQUIA!N13</f>
        <v>53937.575051527914</v>
      </c>
      <c r="L9" s="19">
        <f>[3]AXARQUIA!O13</f>
        <v>54081.539564477105</v>
      </c>
      <c r="M9" s="19">
        <f>[3]AXARQUIA!P13</f>
        <v>51988.12617618066</v>
      </c>
      <c r="N9" s="31">
        <f>[3]AXARQUIA!Q13</f>
        <v>54969.038444305043</v>
      </c>
      <c r="O9" s="45">
        <f>SUM(C9:N9)</f>
        <v>659435.3795142934</v>
      </c>
      <c r="P9" s="46">
        <f>O9/B9</f>
        <v>348.90760820862084</v>
      </c>
      <c r="Q9" s="47">
        <f>P9/1000</f>
        <v>0.34890760820862082</v>
      </c>
    </row>
    <row r="23" ht="15.75" customHeight="1"/>
    <row r="33" spans="2:13">
      <c r="B33" s="75" t="s">
        <v>14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4" t="s">
        <v>20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7" ht="17.25" customHeight="1"/>
    <row r="4" spans="1:17" ht="17.25" customHeight="1" thickBot="1"/>
    <row r="5" spans="1:17" ht="16.5" customHeight="1">
      <c r="A5" s="5"/>
      <c r="B5" s="83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85" t="s">
        <v>17</v>
      </c>
      <c r="P5" s="81" t="s">
        <v>0</v>
      </c>
      <c r="Q5" s="81" t="s">
        <v>19</v>
      </c>
    </row>
    <row r="6" spans="1:17" ht="17.100000000000001" customHeight="1" thickBot="1">
      <c r="A6" s="5"/>
      <c r="B6" s="84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6"/>
      <c r="P6" s="82"/>
      <c r="Q6" s="82"/>
    </row>
    <row r="7" spans="1:17" s="13" customFormat="1" ht="17.100000000000001" customHeight="1">
      <c r="A7" s="17">
        <v>2017</v>
      </c>
      <c r="B7" s="27">
        <v>1835</v>
      </c>
      <c r="C7" s="26">
        <f>'[4]Por Municipio - 2017'!C$17</f>
        <v>802.16790079400482</v>
      </c>
      <c r="D7" s="16">
        <f>'[4]Por Municipio - 2017'!D$17</f>
        <v>874.19930413060933</v>
      </c>
      <c r="E7" s="16">
        <f>'[4]Por Municipio - 2017'!E$17</f>
        <v>753.055580337229</v>
      </c>
      <c r="F7" s="16">
        <f>'[4]Por Municipio - 2017'!F$17</f>
        <v>628.63770184673035</v>
      </c>
      <c r="G7" s="16">
        <f>'[4]Por Municipio - 2017'!G$17</f>
        <v>1152.5024533856722</v>
      </c>
      <c r="H7" s="16">
        <f>'[4]Por Municipio - 2017'!H$17</f>
        <v>766.15219912570251</v>
      </c>
      <c r="I7" s="16">
        <f>'[4]Por Municipio - 2017'!I$17</f>
        <v>759.60388973146587</v>
      </c>
      <c r="J7" s="16">
        <f>'[4]Por Municipio - 2017'!J$17</f>
        <v>838.18360246230714</v>
      </c>
      <c r="K7" s="16">
        <f>'[4]Por Municipio - 2017'!K$17</f>
        <v>775.9746632170577</v>
      </c>
      <c r="L7" s="16">
        <f>'[4]Por Municipio - 2017'!L$17</f>
        <v>880.7476135248462</v>
      </c>
      <c r="M7" s="16">
        <f>'[4]Por Municipio - 2017'!M$17</f>
        <v>608.99277366401998</v>
      </c>
      <c r="N7" s="16">
        <f>'[4]Por Municipio - 2017'!N$17</f>
        <v>910.21500579891153</v>
      </c>
      <c r="O7" s="48">
        <f>SUM(C7:N7)</f>
        <v>9750.4326880185563</v>
      </c>
      <c r="P7" s="51">
        <f>O7/B7</f>
        <v>5.3135872959229191</v>
      </c>
      <c r="Q7" s="52">
        <f>P7/1000</f>
        <v>5.3135872959229188E-3</v>
      </c>
    </row>
    <row r="8" spans="1:17" s="13" customFormat="1" ht="17.100000000000001" customHeight="1">
      <c r="A8" s="63">
        <v>2016</v>
      </c>
      <c r="B8" s="64">
        <v>1867</v>
      </c>
      <c r="C8" s="15">
        <f>'[5]Por Municipio - 2016'!C17</f>
        <v>604.47387785136129</v>
      </c>
      <c r="D8" s="65">
        <f>'[5]Por Municipio - 2016'!D17</f>
        <v>843.90833596131608</v>
      </c>
      <c r="E8" s="65">
        <f>'[5]Por Municipio - 2016'!E17</f>
        <v>476.43403972040386</v>
      </c>
      <c r="F8" s="65">
        <f>'[5]Por Municipio - 2016'!F17</f>
        <v>430.8620880949739</v>
      </c>
      <c r="G8" s="65">
        <f>'[5]Por Municipio - 2016'!G17</f>
        <v>617.29279928991457</v>
      </c>
      <c r="H8" s="65">
        <f>'[5]Por Municipio - 2016'!H17</f>
        <v>435.00499278819484</v>
      </c>
      <c r="I8" s="65">
        <f>'[5]Por Municipio - 2016'!I17</f>
        <v>853.43836680350603</v>
      </c>
      <c r="J8" s="65">
        <f>'[5]Por Municipio - 2016'!J17</f>
        <v>472.29113502718303</v>
      </c>
      <c r="K8" s="65">
        <f>'[5]Por Municipio - 2016'!K17</f>
        <v>625.57860867635645</v>
      </c>
      <c r="L8" s="65">
        <f>'[5]Por Municipio - 2016'!L17</f>
        <v>488.86275380006657</v>
      </c>
      <c r="M8" s="65">
        <f>'[5]Por Municipio - 2016'!M17</f>
        <v>393.57594585598576</v>
      </c>
      <c r="N8" s="15">
        <f>'[5]Por Municipio - 2016'!N17</f>
        <v>87.000998557638965</v>
      </c>
      <c r="O8" s="48">
        <f>SUM(C8:N8)</f>
        <v>6328.7239424269019</v>
      </c>
      <c r="P8" s="51">
        <f>O8/B8</f>
        <v>3.3897825079951267</v>
      </c>
      <c r="Q8" s="52">
        <f>P8/1000</f>
        <v>3.3897825079951269E-3</v>
      </c>
    </row>
    <row r="9" spans="1:17" s="7" customFormat="1" ht="15" thickBot="1">
      <c r="A9" s="18">
        <v>2015</v>
      </c>
      <c r="B9" s="28">
        <v>1890</v>
      </c>
      <c r="C9" s="31">
        <f>'[6]Por Municipio - 2015'!C17</f>
        <v>483.70044052863432</v>
      </c>
      <c r="D9" s="19">
        <f>'[6]Por Municipio - 2015'!D17</f>
        <v>1038.7665198237885</v>
      </c>
      <c r="E9" s="19">
        <f>'[6]Por Municipio - 2015'!E17</f>
        <v>1094.2731277533039</v>
      </c>
      <c r="F9" s="19">
        <f>'[6]Por Municipio - 2015'!F17</f>
        <v>527.31277533039645</v>
      </c>
      <c r="G9" s="19">
        <f>'[6]Por Municipio - 2015'!G17</f>
        <v>638.32599118942733</v>
      </c>
      <c r="H9" s="19">
        <f>'[6]Por Municipio - 2015'!H17</f>
        <v>487.66519823788548</v>
      </c>
      <c r="I9" s="19">
        <f>'[6]Por Municipio - 2015'!I17</f>
        <v>709.69162995594706</v>
      </c>
      <c r="J9" s="19">
        <f>'[6]Por Municipio - 2015'!J17</f>
        <v>725.55066079295159</v>
      </c>
      <c r="K9" s="19">
        <f>'[6]Por Municipio - 2015'!K17</f>
        <v>578.85462555066078</v>
      </c>
      <c r="L9" s="19">
        <f>'[6]Por Municipio - 2015'!L17</f>
        <v>1570.044052863436</v>
      </c>
      <c r="M9" s="19">
        <f>'[6]Por Municipio - 2015'!M17</f>
        <v>539.20704845814976</v>
      </c>
      <c r="N9" s="31">
        <f>'[6]Por Municipio - 2015'!N17</f>
        <v>650.22026431718064</v>
      </c>
      <c r="O9" s="45">
        <f>SUM(C9:N9)</f>
        <v>9043.6123348017627</v>
      </c>
      <c r="P9" s="53">
        <f>O9/B9</f>
        <v>4.7849800713236839</v>
      </c>
      <c r="Q9" s="54">
        <f>P9/1000</f>
        <v>4.7849800713236842E-3</v>
      </c>
    </row>
    <row r="32" spans="2:14">
      <c r="B32" s="75" t="s">
        <v>15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V17" sqref="V1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4" t="s">
        <v>21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ht="15" thickBot="1"/>
    <row r="5" spans="1:17" ht="16.5" customHeight="1">
      <c r="A5" s="5"/>
      <c r="B5" s="89" t="s">
        <v>1</v>
      </c>
      <c r="C5" s="76" t="s">
        <v>16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91" t="s">
        <v>17</v>
      </c>
      <c r="P5" s="87" t="s">
        <v>0</v>
      </c>
      <c r="Q5" s="87" t="s">
        <v>19</v>
      </c>
    </row>
    <row r="6" spans="1:17" ht="17.100000000000001" customHeight="1" thickBot="1">
      <c r="A6" s="5"/>
      <c r="B6" s="90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2"/>
      <c r="P6" s="88"/>
      <c r="Q6" s="88"/>
    </row>
    <row r="7" spans="1:17" s="13" customFormat="1" ht="17.100000000000001" customHeight="1">
      <c r="A7" s="17">
        <v>2017</v>
      </c>
      <c r="B7" s="27">
        <v>1835</v>
      </c>
      <c r="C7" s="26">
        <f>'[7]VIDRIO POR MUNICIPIOS'!C16</f>
        <v>1466.0121868652675</v>
      </c>
      <c r="D7" s="16">
        <f>'[7]VIDRIO POR MUNICIPIOS'!D16</f>
        <v>0</v>
      </c>
      <c r="E7" s="16">
        <f>'[7]VIDRIO POR MUNICIPIOS'!E16</f>
        <v>1739.3364928909953</v>
      </c>
      <c r="F7" s="16">
        <f>'[7]VIDRIO POR MUNICIPIOS'!F16</f>
        <v>0</v>
      </c>
      <c r="G7" s="16">
        <f>'[7]VIDRIO POR MUNICIPIOS'!G16</f>
        <v>426.55156849469643</v>
      </c>
      <c r="H7" s="16">
        <f>'[7]VIDRIO POR MUNICIPIOS'!H16</f>
        <v>1573.6853983299482</v>
      </c>
      <c r="I7" s="16">
        <f>'[7]VIDRIO POR MUNICIPIOS'!I16</f>
        <v>1623.3807266982622</v>
      </c>
      <c r="J7" s="16">
        <f>'[7]VIDRIO POR MUNICIPIOS'!J16</f>
        <v>646.03926878808397</v>
      </c>
      <c r="K7" s="16">
        <f>'[7]VIDRIO POR MUNICIPIOS'!K16</f>
        <v>2178.3118934777704</v>
      </c>
      <c r="L7" s="16">
        <f>'[7]VIDRIO POR MUNICIPIOS'!L16</f>
        <v>0</v>
      </c>
      <c r="M7" s="16">
        <f>'[7]VIDRIO POR MUNICIPIOS'!M16</f>
        <v>1085.0146693748588</v>
      </c>
      <c r="N7" s="26">
        <f>'[7]VIDRIO POR MUNICIPIOS'!N16</f>
        <v>0</v>
      </c>
      <c r="O7" s="48">
        <f>SUM(C7:N7)</f>
        <v>10738.332204919883</v>
      </c>
      <c r="P7" s="55">
        <f>O7/B7</f>
        <v>5.8519521552696911</v>
      </c>
      <c r="Q7" s="56">
        <f>P7/1000</f>
        <v>5.8519521552696909E-3</v>
      </c>
    </row>
    <row r="8" spans="1:17" s="13" customFormat="1" ht="17.100000000000001" customHeight="1">
      <c r="A8" s="63">
        <v>2016</v>
      </c>
      <c r="B8" s="64">
        <v>1867</v>
      </c>
      <c r="C8" s="15">
        <f>'[8]VIDRIO POR MUNICIPIOS'!C16</f>
        <v>1276.0146455120382</v>
      </c>
      <c r="D8" s="65">
        <f>'[8]VIDRIO POR MUNICIPIOS'!D16</f>
        <v>3169.3220903139909</v>
      </c>
      <c r="E8" s="65">
        <f>'[8]VIDRIO POR MUNICIPIOS'!E16</f>
        <v>1143.4416953289692</v>
      </c>
      <c r="F8" s="65">
        <f>'[8]VIDRIO POR MUNICIPIOS'!F16</f>
        <v>1615.7328303561521</v>
      </c>
      <c r="G8" s="65">
        <f>'[8]VIDRIO POR MUNICIPIOS'!G16</f>
        <v>0</v>
      </c>
      <c r="H8" s="65">
        <f>'[8]VIDRIO POR MUNICIPIOS'!H16</f>
        <v>1561.8750693442805</v>
      </c>
      <c r="I8" s="65">
        <f>'[8]VIDRIO POR MUNICIPIOS'!I16</f>
        <v>1375.4443581493397</v>
      </c>
      <c r="J8" s="65">
        <f>'[8]VIDRIO POR MUNICIPIOS'!J16</f>
        <v>1400.3017863086652</v>
      </c>
      <c r="K8" s="65">
        <f>'[8]VIDRIO POR MUNICIPIOS'!K16</f>
        <v>0</v>
      </c>
      <c r="L8" s="65">
        <f>'[8]VIDRIO POR MUNICIPIOS'!L16</f>
        <v>1309.1578830578053</v>
      </c>
      <c r="M8" s="65">
        <f>'[8]VIDRIO POR MUNICIPIOS'!M16</f>
        <v>0</v>
      </c>
      <c r="N8" s="15">
        <f>'[8]VIDRIO POR MUNICIPIOS'!N16</f>
        <v>1694.4480195273493</v>
      </c>
      <c r="O8" s="48">
        <f>SUM(C8:N8)</f>
        <v>14545.738377898591</v>
      </c>
      <c r="P8" s="55">
        <f>O8/B8</f>
        <v>7.7909686009097969</v>
      </c>
      <c r="Q8" s="56">
        <f>P8/1000</f>
        <v>7.7909686009097973E-3</v>
      </c>
    </row>
    <row r="9" spans="1:17" s="4" customFormat="1" ht="15" thickBot="1">
      <c r="A9" s="18">
        <v>2015</v>
      </c>
      <c r="B9" s="28">
        <v>1890</v>
      </c>
      <c r="C9" s="23">
        <f>'[9]VIDRIO POR MUNICIPIOS'!C16</f>
        <v>1728.0717290236882</v>
      </c>
      <c r="D9" s="24">
        <f>'[9]VIDRIO POR MUNICIPIOS'!D16</f>
        <v>0</v>
      </c>
      <c r="E9" s="24">
        <f>'[9]VIDRIO POR MUNICIPIOS'!E16</f>
        <v>1702.9665707327872</v>
      </c>
      <c r="F9" s="24">
        <f>'[9]VIDRIO POR MUNICIPIOS'!F16</f>
        <v>1665.3088332964355</v>
      </c>
      <c r="G9" s="24">
        <f>'[9]VIDRIO POR MUNICIPIOS'!G16</f>
        <v>1661.1246402479521</v>
      </c>
      <c r="H9" s="24">
        <f>'[9]VIDRIO POR MUNICIPIOS'!H16</f>
        <v>0</v>
      </c>
      <c r="I9" s="24">
        <f>'[9]VIDRIO POR MUNICIPIOS'!I16</f>
        <v>1543.9672348904139</v>
      </c>
      <c r="J9" s="24">
        <f>'[9]VIDRIO POR MUNICIPIOS'!J16</f>
        <v>1485.3885322116448</v>
      </c>
      <c r="K9" s="24">
        <f>'[9]VIDRIO POR MUNICIPIOS'!K16</f>
        <v>3121.4080141686959</v>
      </c>
      <c r="L9" s="24">
        <f>'[9]VIDRIO POR MUNICIPIOS'!L16</f>
        <v>1610.91432366615</v>
      </c>
      <c r="M9" s="24">
        <f>'[9]VIDRIO POR MUNICIPIOS'!M16</f>
        <v>1677.8614124418862</v>
      </c>
      <c r="N9" s="23">
        <f>'[9]VIDRIO POR MUNICIPIOS'!N16</f>
        <v>1502.1253044055788</v>
      </c>
      <c r="O9" s="45">
        <f>SUM(C9:N9)</f>
        <v>17699.136595085231</v>
      </c>
      <c r="P9" s="57">
        <f>O9/B9</f>
        <v>9.3646225370821323</v>
      </c>
      <c r="Q9" s="58">
        <f>P9/1000</f>
        <v>9.3646225370821318E-3</v>
      </c>
    </row>
    <row r="34" spans="2:13">
      <c r="B34" s="75" t="s">
        <v>15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16" sqref="R16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4" t="s">
        <v>22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4" spans="1:17" ht="15" thickBot="1"/>
    <row r="5" spans="1:17" ht="16.5" customHeight="1">
      <c r="B5" s="99" t="s">
        <v>1</v>
      </c>
      <c r="C5" s="101" t="s">
        <v>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95" t="s">
        <v>17</v>
      </c>
      <c r="P5" s="97" t="s">
        <v>0</v>
      </c>
      <c r="Q5" s="93" t="s">
        <v>19</v>
      </c>
    </row>
    <row r="6" spans="1:17" ht="17.100000000000001" customHeight="1" thickBot="1">
      <c r="B6" s="100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6"/>
      <c r="P6" s="98"/>
      <c r="Q6" s="94"/>
    </row>
    <row r="7" spans="1:17" ht="17.100000000000001" customHeight="1">
      <c r="A7" s="37">
        <v>2017</v>
      </c>
      <c r="B7" s="35">
        <v>1835</v>
      </c>
      <c r="C7" s="59">
        <f>'[10]1.2'!E10</f>
        <v>1949.2063492063494</v>
      </c>
      <c r="D7" s="59">
        <f>'[10]1.2'!F10</f>
        <v>1317.4603174603176</v>
      </c>
      <c r="E7" s="59">
        <f>'[10]1.2'!G10</f>
        <v>1577.7777777777778</v>
      </c>
      <c r="F7" s="59">
        <f>'[10]1.2'!H10</f>
        <v>1219.047619047619</v>
      </c>
      <c r="G7" s="59">
        <f>'[10]1.2'!I10</f>
        <v>2949.2063492063494</v>
      </c>
      <c r="H7" s="59">
        <f>'[10]1.2'!J10</f>
        <v>1676.1904761904761</v>
      </c>
      <c r="I7" s="59">
        <f>'[10]1.2'!K10</f>
        <v>1961.9047619047619</v>
      </c>
      <c r="J7" s="59">
        <f>'[10]1.2'!L10</f>
        <v>1517.4603174603176</v>
      </c>
      <c r="K7" s="59">
        <f>'[10]1.2'!M10</f>
        <v>2888.8888888888887</v>
      </c>
      <c r="L7" s="59">
        <f>'[10]1.2'!N10</f>
        <v>1647.6190476190477</v>
      </c>
      <c r="M7" s="59">
        <f>'[10]1.2'!O10</f>
        <v>1365.0793650793648</v>
      </c>
      <c r="N7" s="59">
        <f>'[10]1.2'!P10</f>
        <v>996.82539682539687</v>
      </c>
      <c r="O7" s="42">
        <f>SUM(C7:N7)</f>
        <v>21066.666666666668</v>
      </c>
      <c r="P7" s="43">
        <f>O7/B7</f>
        <v>11.480472297910991</v>
      </c>
      <c r="Q7" s="62">
        <f>P7/1000</f>
        <v>1.1480472297910991E-2</v>
      </c>
    </row>
    <row r="8" spans="1:17" ht="17.100000000000001" customHeight="1">
      <c r="A8" s="66">
        <v>2016</v>
      </c>
      <c r="B8" s="35">
        <v>1867</v>
      </c>
      <c r="C8" s="59">
        <v>1549</v>
      </c>
      <c r="D8" s="60">
        <v>1441</v>
      </c>
      <c r="E8" s="61">
        <v>1587</v>
      </c>
      <c r="F8" s="61">
        <v>946</v>
      </c>
      <c r="G8" s="61">
        <v>2267</v>
      </c>
      <c r="H8" s="61">
        <v>1483</v>
      </c>
      <c r="I8" s="61">
        <v>2210</v>
      </c>
      <c r="J8" s="61">
        <v>2000</v>
      </c>
      <c r="K8" s="61">
        <v>1441</v>
      </c>
      <c r="L8" s="61">
        <v>1435</v>
      </c>
      <c r="M8" s="61">
        <v>1784</v>
      </c>
      <c r="N8" s="60">
        <v>1997</v>
      </c>
      <c r="O8" s="42">
        <f>SUM(C8:N8)</f>
        <v>20140</v>
      </c>
      <c r="P8" s="43">
        <f>O8/B8</f>
        <v>10.787359400107123</v>
      </c>
      <c r="Q8" s="62">
        <f>P8/1000</f>
        <v>1.0787359400107123E-2</v>
      </c>
    </row>
    <row r="9" spans="1:17" s="4" customFormat="1" ht="15" thickBot="1">
      <c r="A9" s="38">
        <v>2015</v>
      </c>
      <c r="B9" s="36">
        <v>1890</v>
      </c>
      <c r="C9" s="67">
        <v>1459</v>
      </c>
      <c r="D9" s="68">
        <v>1480</v>
      </c>
      <c r="E9" s="69">
        <v>1600</v>
      </c>
      <c r="F9" s="69">
        <v>1892</v>
      </c>
      <c r="G9" s="69">
        <v>1289</v>
      </c>
      <c r="H9" s="69">
        <v>1365</v>
      </c>
      <c r="I9" s="69">
        <v>2044</v>
      </c>
      <c r="J9" s="69">
        <v>1575</v>
      </c>
      <c r="K9" s="69">
        <v>1003</v>
      </c>
      <c r="L9" s="69">
        <v>1467</v>
      </c>
      <c r="M9" s="69">
        <v>1556</v>
      </c>
      <c r="N9" s="68">
        <v>1308</v>
      </c>
      <c r="O9" s="70">
        <f>SUM(C9:N9)</f>
        <v>18038</v>
      </c>
      <c r="P9" s="71">
        <f>O9/B9</f>
        <v>9.5439153439153444</v>
      </c>
      <c r="Q9" s="44">
        <f>P9/1000</f>
        <v>9.5439153439153442E-3</v>
      </c>
    </row>
    <row r="12" spans="1:17">
      <c r="H12" s="11"/>
    </row>
    <row r="33" spans="2:10">
      <c r="B33" s="75" t="s">
        <v>15</v>
      </c>
      <c r="C33" s="75"/>
      <c r="D33" s="75"/>
      <c r="E33" s="75"/>
      <c r="F33" s="75"/>
      <c r="G33" s="75"/>
      <c r="H33" s="75"/>
      <c r="I33" s="75"/>
      <c r="J33" s="75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