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N7"/>
  <c r="D7"/>
  <c r="E7"/>
  <c r="F7"/>
  <c r="G7"/>
  <c r="H7"/>
  <c r="I7"/>
  <c r="J7"/>
  <c r="K7"/>
  <c r="L7"/>
  <c r="M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2" l="1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O8" i="2" l="1"/>
  <c r="P8" s="1"/>
  <c r="Q8" s="1"/>
  <c r="O8" i="3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<sst xmlns="http://schemas.openxmlformats.org/spreadsheetml/2006/main" count="76" uniqueCount="23">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</sst>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600</c:v>
                </c:pt>
                <c:pt idx="1">
                  <c:v>6300</c:v>
                </c:pt>
                <c:pt idx="2">
                  <c:v>59700</c:v>
                </c:pt>
                <c:pt idx="3">
                  <c:v>49880.894824707844</c:v>
                </c:pt>
                <c:pt idx="4">
                  <c:v>52606.797996661102</c:v>
                </c:pt>
                <c:pt idx="5">
                  <c:v>53275.218697829718</c:v>
                </c:pt>
                <c:pt idx="6">
                  <c:v>57766.170283806343</c:v>
                </c:pt>
                <c:pt idx="7">
                  <c:v>59259.672787979966</c:v>
                </c:pt>
                <c:pt idx="8">
                  <c:v>50622.424040066777</c:v>
                </c:pt>
                <c:pt idx="9">
                  <c:v>55969.789649415696</c:v>
                </c:pt>
                <c:pt idx="10">
                  <c:v>48648.494156928216</c:v>
                </c:pt>
                <c:pt idx="11">
                  <c:v>43572.67445742905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44960</c:v>
                </c:pt>
                <c:pt idx="1">
                  <c:v>37500</c:v>
                </c:pt>
                <c:pt idx="2">
                  <c:v>40280</c:v>
                </c:pt>
                <c:pt idx="3">
                  <c:v>44340</c:v>
                </c:pt>
                <c:pt idx="4">
                  <c:v>43500</c:v>
                </c:pt>
                <c:pt idx="5">
                  <c:v>54640</c:v>
                </c:pt>
                <c:pt idx="6">
                  <c:v>52480</c:v>
                </c:pt>
                <c:pt idx="7">
                  <c:v>55300</c:v>
                </c:pt>
                <c:pt idx="8">
                  <c:v>39220</c:v>
                </c:pt>
                <c:pt idx="9">
                  <c:v>40460</c:v>
                </c:pt>
                <c:pt idx="10">
                  <c:v>39000</c:v>
                </c:pt>
                <c:pt idx="11">
                  <c:v>45620</c:v>
                </c:pt>
              </c:numCache>
            </c:numRef>
          </c:val>
        </c:ser>
        <c:marker val="1"/>
        <c:axId val="130897408"/>
        <c:axId val="130898944"/>
      </c:lineChart>
      <c:catAx>
        <c:axId val="1308974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898944"/>
        <c:crossesAt val="0"/>
        <c:auto val="1"/>
        <c:lblAlgn val="ctr"/>
        <c:lblOffset val="100"/>
      </c:catAx>
      <c:valAx>
        <c:axId val="1308989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8974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61"/>
          <c:w val="0.52418879056047263"/>
          <c:h val="7.5527441092335404E-2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5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2524</c:v>
                </c:pt>
                <c:pt idx="1">
                  <c:v>1947</c:v>
                </c:pt>
                <c:pt idx="2">
                  <c:v>1520</c:v>
                </c:pt>
                <c:pt idx="3">
                  <c:v>2525</c:v>
                </c:pt>
                <c:pt idx="4">
                  <c:v>2133</c:v>
                </c:pt>
                <c:pt idx="5">
                  <c:v>2026</c:v>
                </c:pt>
                <c:pt idx="6">
                  <c:v>2325</c:v>
                </c:pt>
                <c:pt idx="7">
                  <c:v>2123</c:v>
                </c:pt>
                <c:pt idx="8">
                  <c:v>2675</c:v>
                </c:pt>
                <c:pt idx="9">
                  <c:v>1982</c:v>
                </c:pt>
                <c:pt idx="10">
                  <c:v>2257</c:v>
                </c:pt>
                <c:pt idx="11">
                  <c:v>2741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2049</c:v>
                </c:pt>
                <c:pt idx="1">
                  <c:v>2737</c:v>
                </c:pt>
                <c:pt idx="2">
                  <c:v>3853</c:v>
                </c:pt>
                <c:pt idx="3">
                  <c:v>3062</c:v>
                </c:pt>
                <c:pt idx="4">
                  <c:v>3030</c:v>
                </c:pt>
                <c:pt idx="5">
                  <c:v>3649</c:v>
                </c:pt>
                <c:pt idx="6">
                  <c:v>3190</c:v>
                </c:pt>
                <c:pt idx="7">
                  <c:v>2417</c:v>
                </c:pt>
                <c:pt idx="8">
                  <c:v>3119</c:v>
                </c:pt>
                <c:pt idx="9">
                  <c:v>2935</c:v>
                </c:pt>
                <c:pt idx="10">
                  <c:v>3513</c:v>
                </c:pt>
                <c:pt idx="11">
                  <c:v>4395</c:v>
                </c:pt>
              </c:numCache>
            </c:numRef>
          </c:val>
        </c:ser>
        <c:marker val="1"/>
        <c:axId val="132926848"/>
        <c:axId val="132957312"/>
      </c:lineChart>
      <c:catAx>
        <c:axId val="13292684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957312"/>
        <c:crossesAt val="0"/>
        <c:auto val="1"/>
        <c:lblAlgn val="ctr"/>
        <c:lblOffset val="100"/>
      </c:catAx>
      <c:valAx>
        <c:axId val="132957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292684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39"/>
          <c:w val="0.52571251548946718"/>
          <c:h val="0.11075973149777101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8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1998.7614633665319</c:v>
                </c:pt>
                <c:pt idx="1">
                  <c:v>1295.4935410709004</c:v>
                </c:pt>
                <c:pt idx="2">
                  <c:v>1317.0851000887487</c:v>
                </c:pt>
                <c:pt idx="3">
                  <c:v>2143.0627081575822</c:v>
                </c:pt>
                <c:pt idx="4">
                  <c:v>712.52144758899522</c:v>
                </c:pt>
                <c:pt idx="5">
                  <c:v>1665.6345528054433</c:v>
                </c:pt>
                <c:pt idx="6">
                  <c:v>1477.4795385070506</c:v>
                </c:pt>
                <c:pt idx="7">
                  <c:v>2140.6488511981065</c:v>
                </c:pt>
                <c:pt idx="8">
                  <c:v>2071.3143952553028</c:v>
                </c:pt>
                <c:pt idx="9">
                  <c:v>1221.4653387239916</c:v>
                </c:pt>
                <c:pt idx="10">
                  <c:v>1317.2958995197635</c:v>
                </c:pt>
                <c:pt idx="11">
                  <c:v>1587.1317052390987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877.68362784756232</c:v>
                </c:pt>
                <c:pt idx="1">
                  <c:v>614.70725995316161</c:v>
                </c:pt>
                <c:pt idx="2">
                  <c:v>1780.0452054668376</c:v>
                </c:pt>
                <c:pt idx="3">
                  <c:v>1277.1775961730118</c:v>
                </c:pt>
                <c:pt idx="4">
                  <c:v>691.95656802214182</c:v>
                </c:pt>
                <c:pt idx="5">
                  <c:v>1285.2969980838834</c:v>
                </c:pt>
                <c:pt idx="6">
                  <c:v>1261.7899142914093</c:v>
                </c:pt>
                <c:pt idx="7">
                  <c:v>2557.4327287223441</c:v>
                </c:pt>
                <c:pt idx="8">
                  <c:v>1815.3657831628796</c:v>
                </c:pt>
                <c:pt idx="9">
                  <c:v>616.35086225250166</c:v>
                </c:pt>
                <c:pt idx="10">
                  <c:v>1261.7899142914093</c:v>
                </c:pt>
                <c:pt idx="11">
                  <c:v>1058.6725134542555</c:v>
                </c:pt>
              </c:numCache>
            </c:numRef>
          </c:val>
        </c:ser>
        <c:marker val="1"/>
        <c:axId val="132998656"/>
        <c:axId val="133000192"/>
      </c:lineChart>
      <c:catAx>
        <c:axId val="1329986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3000192"/>
        <c:crossesAt val="0"/>
        <c:auto val="1"/>
        <c:lblAlgn val="ctr"/>
        <c:lblOffset val="100"/>
      </c:catAx>
      <c:valAx>
        <c:axId val="1330001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299865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6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3021</c:v>
                </c:pt>
                <c:pt idx="1">
                  <c:v>2485</c:v>
                </c:pt>
                <c:pt idx="2">
                  <c:v>3474</c:v>
                </c:pt>
                <c:pt idx="3">
                  <c:v>3097</c:v>
                </c:pt>
                <c:pt idx="4">
                  <c:v>3804</c:v>
                </c:pt>
                <c:pt idx="5">
                  <c:v>3506</c:v>
                </c:pt>
                <c:pt idx="6">
                  <c:v>3498</c:v>
                </c:pt>
                <c:pt idx="7">
                  <c:v>4022</c:v>
                </c:pt>
                <c:pt idx="8">
                  <c:v>3453</c:v>
                </c:pt>
                <c:pt idx="9">
                  <c:v>3328</c:v>
                </c:pt>
                <c:pt idx="10">
                  <c:v>3058</c:v>
                </c:pt>
                <c:pt idx="11">
                  <c:v>2996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3048</c:v>
                </c:pt>
                <c:pt idx="1">
                  <c:v>2930</c:v>
                </c:pt>
                <c:pt idx="2">
                  <c:v>2690</c:v>
                </c:pt>
                <c:pt idx="3">
                  <c:v>3135</c:v>
                </c:pt>
                <c:pt idx="4">
                  <c:v>3071</c:v>
                </c:pt>
                <c:pt idx="5">
                  <c:v>3549</c:v>
                </c:pt>
                <c:pt idx="6">
                  <c:v>3225</c:v>
                </c:pt>
                <c:pt idx="7">
                  <c:v>3511</c:v>
                </c:pt>
                <c:pt idx="8">
                  <c:v>3054</c:v>
                </c:pt>
                <c:pt idx="9">
                  <c:v>2681</c:v>
                </c:pt>
                <c:pt idx="10">
                  <c:v>2938</c:v>
                </c:pt>
                <c:pt idx="11">
                  <c:v>3076</c:v>
                </c:pt>
              </c:numCache>
            </c:numRef>
          </c:val>
        </c:ser>
        <c:marker val="1"/>
        <c:axId val="133139840"/>
        <c:axId val="133149824"/>
      </c:lineChart>
      <c:catAx>
        <c:axId val="1331398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3149824"/>
        <c:crosses val="autoZero"/>
        <c:auto val="1"/>
        <c:lblAlgn val="ctr"/>
        <c:lblOffset val="100"/>
      </c:catAx>
      <c:valAx>
        <c:axId val="1331498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31398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27"/>
          <c:y val="0.85056911988823958"/>
          <c:w val="0.36796145739235397"/>
          <c:h val="0.12152495554991173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0">
          <cell r="F40">
            <v>44960</v>
          </cell>
          <cell r="G40">
            <v>37500</v>
          </cell>
          <cell r="H40">
            <v>40280</v>
          </cell>
          <cell r="I40">
            <v>44340</v>
          </cell>
          <cell r="J40">
            <v>43500</v>
          </cell>
          <cell r="K40">
            <v>54640</v>
          </cell>
          <cell r="L40">
            <v>52480</v>
          </cell>
          <cell r="M40">
            <v>55300</v>
          </cell>
          <cell r="N40">
            <v>39220</v>
          </cell>
          <cell r="O40">
            <v>40460</v>
          </cell>
          <cell r="P40">
            <v>39000</v>
          </cell>
          <cell r="Q40">
            <v>45620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0">
          <cell r="F40">
            <v>600</v>
          </cell>
          <cell r="G40">
            <v>6300</v>
          </cell>
          <cell r="H40">
            <v>59700</v>
          </cell>
          <cell r="I40">
            <v>49880.894824707844</v>
          </cell>
          <cell r="J40">
            <v>52606.797996661102</v>
          </cell>
          <cell r="K40">
            <v>53275.218697829718</v>
          </cell>
          <cell r="L40">
            <v>57766.170283806343</v>
          </cell>
          <cell r="M40">
            <v>59259.672787979966</v>
          </cell>
          <cell r="N40">
            <v>50622.424040066777</v>
          </cell>
          <cell r="O40">
            <v>55969.789649415696</v>
          </cell>
          <cell r="P40">
            <v>48648.494156928216</v>
          </cell>
          <cell r="Q40">
            <v>43572.67445742905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4">
          <cell r="C94">
            <v>877.68362784756232</v>
          </cell>
          <cell r="D94">
            <v>614.70725995316161</v>
          </cell>
          <cell r="E94">
            <v>1780.0452054668376</v>
          </cell>
          <cell r="F94">
            <v>1277.1775961730118</v>
          </cell>
          <cell r="G94">
            <v>691.95656802214182</v>
          </cell>
          <cell r="H94">
            <v>1285.2969980838834</v>
          </cell>
          <cell r="I94">
            <v>1261.7899142914093</v>
          </cell>
          <cell r="J94">
            <v>2557.4327287223441</v>
          </cell>
          <cell r="K94">
            <v>1815.3657831628796</v>
          </cell>
          <cell r="L94">
            <v>616.35086225250166</v>
          </cell>
          <cell r="M94">
            <v>1261.7899142914093</v>
          </cell>
          <cell r="N94">
            <v>1058.6725134542555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4">
          <cell r="C94">
            <v>1998.7614633665319</v>
          </cell>
          <cell r="D94">
            <v>1295.4935410709004</v>
          </cell>
          <cell r="E94">
            <v>1317.0851000887487</v>
          </cell>
          <cell r="F94">
            <v>2143.0627081575822</v>
          </cell>
          <cell r="G94">
            <v>712.52144758899522</v>
          </cell>
          <cell r="H94">
            <v>1665.6345528054433</v>
          </cell>
          <cell r="I94">
            <v>1477.4795385070506</v>
          </cell>
          <cell r="J94">
            <v>2140.6488511981065</v>
          </cell>
          <cell r="K94">
            <v>2071.3143952553028</v>
          </cell>
          <cell r="L94">
            <v>1221.4653387239916</v>
          </cell>
          <cell r="M94">
            <v>1317.2958995197635</v>
          </cell>
          <cell r="N94">
            <v>1587.1317052390987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C8" sqref="C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1544</v>
      </c>
      <c r="C7" s="15">
        <f>[1]ANTEQUERA!F40</f>
        <v>44960</v>
      </c>
      <c r="D7" s="16">
        <f>[1]ANTEQUERA!G40</f>
        <v>37500</v>
      </c>
      <c r="E7" s="16">
        <f>[1]ANTEQUERA!H40</f>
        <v>40280</v>
      </c>
      <c r="F7" s="16">
        <f>[1]ANTEQUERA!I40</f>
        <v>44340</v>
      </c>
      <c r="G7" s="16">
        <f>[1]ANTEQUERA!J40</f>
        <v>43500</v>
      </c>
      <c r="H7" s="16">
        <f>[1]ANTEQUERA!K40</f>
        <v>54640</v>
      </c>
      <c r="I7" s="16">
        <f>[1]ANTEQUERA!L40</f>
        <v>52480</v>
      </c>
      <c r="J7" s="16">
        <f>[1]ANTEQUERA!M40</f>
        <v>55300</v>
      </c>
      <c r="K7" s="16">
        <f>[1]ANTEQUERA!N40</f>
        <v>39220</v>
      </c>
      <c r="L7" s="16">
        <f>[1]ANTEQUERA!O40</f>
        <v>40460</v>
      </c>
      <c r="M7" s="16">
        <f>[1]ANTEQUERA!P40</f>
        <v>39000</v>
      </c>
      <c r="N7" s="15">
        <f>[1]ANTEQUERA!Q40</f>
        <v>45620</v>
      </c>
      <c r="O7" s="46">
        <f>SUM(C7:N7)</f>
        <v>537300</v>
      </c>
      <c r="P7" s="47">
        <f>O7/B7</f>
        <v>347.99222797927462</v>
      </c>
      <c r="Q7" s="48">
        <f>P7/1000</f>
        <v>0.34799222797927459</v>
      </c>
    </row>
    <row r="8" spans="1:17" s="6" customFormat="1" ht="16.05" customHeight="1" thickBot="1">
      <c r="A8" s="18">
        <v>2015</v>
      </c>
      <c r="B8" s="28">
        <v>1564</v>
      </c>
      <c r="C8" s="31">
        <f>[2]ANTEQUERA!F40</f>
        <v>600</v>
      </c>
      <c r="D8" s="19">
        <f>[2]ANTEQUERA!G40</f>
        <v>6300</v>
      </c>
      <c r="E8" s="19">
        <f>[2]ANTEQUERA!H40</f>
        <v>59700</v>
      </c>
      <c r="F8" s="19">
        <f>[2]ANTEQUERA!I40</f>
        <v>49880.894824707844</v>
      </c>
      <c r="G8" s="19">
        <f>[2]ANTEQUERA!J40</f>
        <v>52606.797996661102</v>
      </c>
      <c r="H8" s="19">
        <f>[2]ANTEQUERA!K40</f>
        <v>53275.218697829718</v>
      </c>
      <c r="I8" s="19">
        <f>[2]ANTEQUERA!L40</f>
        <v>57766.170283806343</v>
      </c>
      <c r="J8" s="19">
        <f>[2]ANTEQUERA!M40</f>
        <v>59259.672787979966</v>
      </c>
      <c r="K8" s="19">
        <f>[2]ANTEQUERA!N40</f>
        <v>50622.424040066777</v>
      </c>
      <c r="L8" s="19">
        <f>[2]ANTEQUERA!O40</f>
        <v>55969.789649415696</v>
      </c>
      <c r="M8" s="19">
        <f>[2]ANTEQUERA!P40</f>
        <v>48648.494156928216</v>
      </c>
      <c r="N8" s="31">
        <f>[2]ANTEQUERA!Q40</f>
        <v>43572.67445742905</v>
      </c>
      <c r="O8" s="43">
        <f>SUM(C8:N8)</f>
        <v>538202.13689482468</v>
      </c>
      <c r="P8" s="44">
        <f>O8/B8</f>
        <v>344.11901335986232</v>
      </c>
      <c r="Q8" s="45">
        <f>P8/1000</f>
        <v>0.34411901335986234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N7" sqref="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1544</v>
      </c>
      <c r="C7" s="15">
        <v>2049</v>
      </c>
      <c r="D7" s="16">
        <v>2737</v>
      </c>
      <c r="E7" s="16">
        <v>3853</v>
      </c>
      <c r="F7" s="16">
        <v>3062</v>
      </c>
      <c r="G7" s="16">
        <v>3030</v>
      </c>
      <c r="H7" s="16">
        <v>3649</v>
      </c>
      <c r="I7" s="16">
        <v>3190</v>
      </c>
      <c r="J7" s="16">
        <v>2417</v>
      </c>
      <c r="K7" s="16">
        <v>3119</v>
      </c>
      <c r="L7" s="16">
        <v>2935</v>
      </c>
      <c r="M7" s="16">
        <v>3513</v>
      </c>
      <c r="N7" s="15">
        <v>4395</v>
      </c>
      <c r="O7" s="46">
        <f>SUM(C7:N7)</f>
        <v>37949</v>
      </c>
      <c r="P7" s="49">
        <f>O7/B7</f>
        <v>24.578367875647668</v>
      </c>
      <c r="Q7" s="50">
        <f>P7/1000</f>
        <v>2.4578367875647669E-2</v>
      </c>
    </row>
    <row r="8" spans="1:17" s="7" customFormat="1" ht="16.05" customHeight="1" thickBot="1">
      <c r="A8" s="18">
        <v>2015</v>
      </c>
      <c r="B8" s="28">
        <v>1564</v>
      </c>
      <c r="C8" s="31">
        <v>2524</v>
      </c>
      <c r="D8" s="19">
        <v>1947</v>
      </c>
      <c r="E8" s="19">
        <v>1520</v>
      </c>
      <c r="F8" s="19">
        <v>2525</v>
      </c>
      <c r="G8" s="19">
        <v>2133</v>
      </c>
      <c r="H8" s="19">
        <v>2026</v>
      </c>
      <c r="I8" s="19">
        <v>2325</v>
      </c>
      <c r="J8" s="19">
        <v>2123</v>
      </c>
      <c r="K8" s="19">
        <v>2675</v>
      </c>
      <c r="L8" s="19">
        <v>1982</v>
      </c>
      <c r="M8" s="19">
        <v>2257</v>
      </c>
      <c r="N8" s="31">
        <v>2741</v>
      </c>
      <c r="O8" s="43">
        <f>SUM(C8:N8)</f>
        <v>26778</v>
      </c>
      <c r="P8" s="51">
        <f>O8/B8</f>
        <v>17.12148337595908</v>
      </c>
      <c r="Q8" s="52">
        <f>P8/1000</f>
        <v>1.712148337595908E-2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M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1544</v>
      </c>
      <c r="C7" s="26">
        <f>'[3]VIDRIO POR MUNICIPIOS'!C94</f>
        <v>877.68362784756232</v>
      </c>
      <c r="D7" s="16">
        <f>'[3]VIDRIO POR MUNICIPIOS'!D94</f>
        <v>614.70725995316161</v>
      </c>
      <c r="E7" s="16">
        <f>'[3]VIDRIO POR MUNICIPIOS'!E94</f>
        <v>1780.0452054668376</v>
      </c>
      <c r="F7" s="16">
        <f>'[3]VIDRIO POR MUNICIPIOS'!F94</f>
        <v>1277.1775961730118</v>
      </c>
      <c r="G7" s="16">
        <f>'[3]VIDRIO POR MUNICIPIOS'!G94</f>
        <v>691.95656802214182</v>
      </c>
      <c r="H7" s="16">
        <f>'[3]VIDRIO POR MUNICIPIOS'!H94</f>
        <v>1285.2969980838834</v>
      </c>
      <c r="I7" s="16">
        <f>'[3]VIDRIO POR MUNICIPIOS'!I94</f>
        <v>1261.7899142914093</v>
      </c>
      <c r="J7" s="16">
        <f>'[3]VIDRIO POR MUNICIPIOS'!J94</f>
        <v>2557.4327287223441</v>
      </c>
      <c r="K7" s="16">
        <f>'[3]VIDRIO POR MUNICIPIOS'!K94</f>
        <v>1815.3657831628796</v>
      </c>
      <c r="L7" s="16">
        <f>'[3]VIDRIO POR MUNICIPIOS'!L94</f>
        <v>616.35086225250166</v>
      </c>
      <c r="M7" s="16">
        <f>'[3]VIDRIO POR MUNICIPIOS'!M94</f>
        <v>1261.7899142914093</v>
      </c>
      <c r="N7" s="26">
        <f>'[3]VIDRIO POR MUNICIPIOS'!N94</f>
        <v>1058.6725134542555</v>
      </c>
      <c r="O7" s="46">
        <f>SUM(C7:N7)</f>
        <v>15098.2689717214</v>
      </c>
      <c r="P7" s="53">
        <f>O7/B7</f>
        <v>9.7786716138091965</v>
      </c>
      <c r="Q7" s="54">
        <f>P7/1000</f>
        <v>9.7786716138091971E-3</v>
      </c>
    </row>
    <row r="8" spans="1:17" s="4" customFormat="1" ht="16.05" customHeight="1" thickBot="1">
      <c r="A8" s="18">
        <v>2015</v>
      </c>
      <c r="B8" s="28">
        <v>1564</v>
      </c>
      <c r="C8" s="23">
        <f>'[4]VIDRIO POR MUNICIPIOS'!C94</f>
        <v>1998.7614633665319</v>
      </c>
      <c r="D8" s="24">
        <f>'[4]VIDRIO POR MUNICIPIOS'!D94</f>
        <v>1295.4935410709004</v>
      </c>
      <c r="E8" s="24">
        <f>'[4]VIDRIO POR MUNICIPIOS'!E94</f>
        <v>1317.0851000887487</v>
      </c>
      <c r="F8" s="24">
        <f>'[4]VIDRIO POR MUNICIPIOS'!F94</f>
        <v>2143.0627081575822</v>
      </c>
      <c r="G8" s="24">
        <f>'[4]VIDRIO POR MUNICIPIOS'!G94</f>
        <v>712.52144758899522</v>
      </c>
      <c r="H8" s="24">
        <f>'[4]VIDRIO POR MUNICIPIOS'!H94</f>
        <v>1665.6345528054433</v>
      </c>
      <c r="I8" s="24">
        <f>'[4]VIDRIO POR MUNICIPIOS'!I94</f>
        <v>1477.4795385070506</v>
      </c>
      <c r="J8" s="24">
        <f>'[4]VIDRIO POR MUNICIPIOS'!J94</f>
        <v>2140.6488511981065</v>
      </c>
      <c r="K8" s="24">
        <f>'[4]VIDRIO POR MUNICIPIOS'!K94</f>
        <v>2071.3143952553028</v>
      </c>
      <c r="L8" s="24">
        <f>'[4]VIDRIO POR MUNICIPIOS'!L94</f>
        <v>1221.4653387239916</v>
      </c>
      <c r="M8" s="24">
        <f>'[4]VIDRIO POR MUNICIPIOS'!M94</f>
        <v>1317.2958995197635</v>
      </c>
      <c r="N8" s="23">
        <f>'[4]VIDRIO POR MUNICIPIOS'!N94</f>
        <v>1587.1317052390987</v>
      </c>
      <c r="O8" s="43">
        <f>SUM(C8:N8)</f>
        <v>18947.894541521513</v>
      </c>
      <c r="P8" s="55">
        <f>O8/B8</f>
        <v>12.115022085371811</v>
      </c>
      <c r="Q8" s="56">
        <f>P8/1000</f>
        <v>1.211502208537181E-2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6.05" customHeight="1">
      <c r="A7" s="36">
        <v>2016</v>
      </c>
      <c r="B7" s="68">
        <v>1544</v>
      </c>
      <c r="C7" s="57">
        <v>3048</v>
      </c>
      <c r="D7" s="58">
        <v>2930</v>
      </c>
      <c r="E7" s="59">
        <v>2690</v>
      </c>
      <c r="F7" s="59">
        <v>3135</v>
      </c>
      <c r="G7" s="59">
        <v>3071</v>
      </c>
      <c r="H7" s="59">
        <v>3549</v>
      </c>
      <c r="I7" s="59">
        <v>3225</v>
      </c>
      <c r="J7" s="59">
        <v>3511</v>
      </c>
      <c r="K7" s="59">
        <v>3054</v>
      </c>
      <c r="L7" s="59">
        <v>2681</v>
      </c>
      <c r="M7" s="59">
        <v>2938</v>
      </c>
      <c r="N7" s="58">
        <v>3076</v>
      </c>
      <c r="O7" s="66">
        <f>SUM(C7:N7)</f>
        <v>36908</v>
      </c>
      <c r="P7" s="67">
        <f>O7/B7</f>
        <v>23.904145077720209</v>
      </c>
      <c r="Q7" s="60">
        <f>P7/1000</f>
        <v>2.390414507772021E-2</v>
      </c>
    </row>
    <row r="8" spans="1:17" s="4" customFormat="1" ht="16.05" customHeight="1" thickBot="1">
      <c r="A8" s="37">
        <v>2015</v>
      </c>
      <c r="B8" s="35">
        <v>1564</v>
      </c>
      <c r="C8" s="61">
        <v>3021</v>
      </c>
      <c r="D8" s="62">
        <v>2485</v>
      </c>
      <c r="E8" s="63">
        <v>3474</v>
      </c>
      <c r="F8" s="63">
        <v>3097</v>
      </c>
      <c r="G8" s="63">
        <v>3804</v>
      </c>
      <c r="H8" s="63">
        <v>3506</v>
      </c>
      <c r="I8" s="63">
        <v>3498</v>
      </c>
      <c r="J8" s="63">
        <v>4022</v>
      </c>
      <c r="K8" s="63">
        <v>3453</v>
      </c>
      <c r="L8" s="63">
        <v>3328</v>
      </c>
      <c r="M8" s="63">
        <v>3058</v>
      </c>
      <c r="N8" s="64">
        <v>2996</v>
      </c>
      <c r="O8" s="41">
        <f>SUM(C8:N8)</f>
        <v>39742</v>
      </c>
      <c r="P8" s="65">
        <f>O8/B8</f>
        <v>25.410485933503836</v>
      </c>
      <c r="Q8" s="42">
        <f>P8/1000</f>
        <v>2.5410485933503837E-2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