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2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8" i="3" l="1"/>
  <c r="O7" i="2"/>
  <c r="P7" s="1"/>
  <c r="Q7" s="1"/>
  <c r="O8" i="4"/>
  <c r="P8" s="1"/>
  <c r="Q8" s="1"/>
  <c r="O7"/>
  <c r="P7" s="1"/>
  <c r="Q7" s="1"/>
  <c r="O8" i="1" l="1"/>
  <c r="P8" s="1"/>
  <c r="Q8" s="1"/>
  <c r="O7" i="3"/>
  <c r="P7" s="1"/>
  <c r="Q7" s="1"/>
  <c r="O7" i="1"/>
  <c r="P7" s="1"/>
  <c r="Q7" s="1"/>
  <c r="P8" i="3" l="1"/>
  <c r="Q8" s="1"/>
  <c r="O8" i="2" l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<sst xmlns="http://schemas.openxmlformats.org/spreadsheetml/2006/main" count="76" uniqueCount="23">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</sst>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4" fontId="5" fillId="8" borderId="17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39682.464661109094</c:v>
                </c:pt>
                <c:pt idx="1">
                  <c:v>35007.814425516488</c:v>
                </c:pt>
                <c:pt idx="2">
                  <c:v>44543.443276549471</c:v>
                </c:pt>
                <c:pt idx="3">
                  <c:v>38856.774193548386</c:v>
                </c:pt>
                <c:pt idx="4">
                  <c:v>40853.410656034794</c:v>
                </c:pt>
                <c:pt idx="5">
                  <c:v>44839.376585719467</c:v>
                </c:pt>
                <c:pt idx="6">
                  <c:v>50706.893802102211</c:v>
                </c:pt>
                <c:pt idx="7">
                  <c:v>49062.819862268938</c:v>
                </c:pt>
                <c:pt idx="8">
                  <c:v>41527.480971366436</c:v>
                </c:pt>
                <c:pt idx="9">
                  <c:v>50876.781442551648</c:v>
                </c:pt>
                <c:pt idx="10">
                  <c:v>38210.105110547302</c:v>
                </c:pt>
                <c:pt idx="11">
                  <c:v>31854.845958680682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41416.326158336371</c:v>
                </c:pt>
                <c:pt idx="1">
                  <c:v>34889.717864526327</c:v>
                </c:pt>
                <c:pt idx="2">
                  <c:v>40173.598443390489</c:v>
                </c:pt>
                <c:pt idx="3">
                  <c:v>37523.422108719446</c:v>
                </c:pt>
                <c:pt idx="4">
                  <c:v>24552.565973488996</c:v>
                </c:pt>
                <c:pt idx="5">
                  <c:v>41667.067980055937</c:v>
                </c:pt>
                <c:pt idx="6">
                  <c:v>59581.381490940046</c:v>
                </c:pt>
                <c:pt idx="7">
                  <c:v>61640.392800681017</c:v>
                </c:pt>
                <c:pt idx="8">
                  <c:v>52597.215128298674</c:v>
                </c:pt>
                <c:pt idx="9">
                  <c:v>49022.771494588349</c:v>
                </c:pt>
                <c:pt idx="10">
                  <c:v>48620.120394016783</c:v>
                </c:pt>
                <c:pt idx="11">
                  <c:v>49330.250516843</c:v>
                </c:pt>
              </c:numCache>
            </c:numRef>
          </c:val>
        </c:ser>
        <c:marker val="1"/>
        <c:axId val="65553152"/>
        <c:axId val="65555072"/>
      </c:lineChart>
      <c:catAx>
        <c:axId val="6555315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5555072"/>
        <c:crossesAt val="0"/>
        <c:auto val="1"/>
        <c:lblAlgn val="ctr"/>
        <c:lblOffset val="100"/>
      </c:catAx>
      <c:valAx>
        <c:axId val="655550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6555315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183"/>
          <c:w val="0.52418879056047263"/>
          <c:h val="7.5527441092335404E-2"/>
        </c:manualLayout>
      </c:layout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709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373.14351413499259</c:v>
                </c:pt>
                <c:pt idx="1">
                  <c:v>542.11416204517786</c:v>
                </c:pt>
                <c:pt idx="2">
                  <c:v>417.73299066684706</c:v>
                </c:pt>
                <c:pt idx="3">
                  <c:v>605.47815501149739</c:v>
                </c:pt>
                <c:pt idx="4">
                  <c:v>556.1950493710267</c:v>
                </c:pt>
                <c:pt idx="5">
                  <c:v>635.98674421750309</c:v>
                </c:pt>
                <c:pt idx="6">
                  <c:v>391.91803056945758</c:v>
                </c:pt>
                <c:pt idx="7">
                  <c:v>572.62275125118356</c:v>
                </c:pt>
                <c:pt idx="8">
                  <c:v>476.40335452455025</c:v>
                </c:pt>
                <c:pt idx="9">
                  <c:v>664.14851886920053</c:v>
                </c:pt>
                <c:pt idx="10">
                  <c:v>363.75625591776003</c:v>
                </c:pt>
                <c:pt idx="11">
                  <c:v>356.71581225483567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421.6944520360754</c:v>
                </c:pt>
                <c:pt idx="1">
                  <c:v>567.75621754577753</c:v>
                </c:pt>
                <c:pt idx="2">
                  <c:v>261.45882912898622</c:v>
                </c:pt>
                <c:pt idx="3">
                  <c:v>1124.6311280342693</c:v>
                </c:pt>
                <c:pt idx="4">
                  <c:v>676.92765349833417</c:v>
                </c:pt>
                <c:pt idx="5">
                  <c:v>841.68253212755837</c:v>
                </c:pt>
                <c:pt idx="6">
                  <c:v>1257.1513564969061</c:v>
                </c:pt>
                <c:pt idx="7">
                  <c:v>967.03950499762016</c:v>
                </c:pt>
                <c:pt idx="8">
                  <c:v>587.38695859114705</c:v>
                </c:pt>
                <c:pt idx="9">
                  <c:v>913.31508805330782</c:v>
                </c:pt>
                <c:pt idx="10">
                  <c:v>684.09090909090912</c:v>
                </c:pt>
                <c:pt idx="11">
                  <c:v>1092.3964778676821</c:v>
                </c:pt>
              </c:numCache>
            </c:numRef>
          </c:val>
        </c:ser>
        <c:marker val="1"/>
        <c:axId val="65587840"/>
        <c:axId val="66521728"/>
      </c:lineChart>
      <c:catAx>
        <c:axId val="6558784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6521728"/>
        <c:crossesAt val="0"/>
        <c:auto val="1"/>
        <c:lblAlgn val="ctr"/>
        <c:lblOffset val="100"/>
      </c:catAx>
      <c:valAx>
        <c:axId val="6652172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6558784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017"/>
          <c:w val="0.52571251548946718"/>
          <c:h val="0.11075973149777101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786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1955.3061922682175</c:v>
                </c:pt>
                <c:pt idx="1">
                  <c:v>2182.9079712624016</c:v>
                </c:pt>
                <c:pt idx="2">
                  <c:v>4210.6329113924048</c:v>
                </c:pt>
                <c:pt idx="3">
                  <c:v>2058.761546356483</c:v>
                </c:pt>
                <c:pt idx="4">
                  <c:v>1965.6517276770439</c:v>
                </c:pt>
                <c:pt idx="5">
                  <c:v>2022.55217242559</c:v>
                </c:pt>
                <c:pt idx="6">
                  <c:v>3807.1570304481693</c:v>
                </c:pt>
                <c:pt idx="7">
                  <c:v>3734.7382825863833</c:v>
                </c:pt>
                <c:pt idx="8">
                  <c:v>2022.55217242559</c:v>
                </c:pt>
                <c:pt idx="9">
                  <c:v>1867.3691412931917</c:v>
                </c:pt>
                <c:pt idx="10">
                  <c:v>1981.1700307902838</c:v>
                </c:pt>
                <c:pt idx="11">
                  <c:v>2063.9343140608962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2032.3931623931621</c:v>
                </c:pt>
                <c:pt idx="1">
                  <c:v>1914.0512820512818</c:v>
                </c:pt>
                <c:pt idx="2">
                  <c:v>2150.7350427350425</c:v>
                </c:pt>
                <c:pt idx="3">
                  <c:v>2042.6837606837605</c:v>
                </c:pt>
                <c:pt idx="4">
                  <c:v>3920.7179487179483</c:v>
                </c:pt>
                <c:pt idx="5">
                  <c:v>2104.4273504273501</c:v>
                </c:pt>
                <c:pt idx="6">
                  <c:v>1903.7606837606836</c:v>
                </c:pt>
                <c:pt idx="7">
                  <c:v>3745.7777777777774</c:v>
                </c:pt>
                <c:pt idx="8">
                  <c:v>2927.6752136752134</c:v>
                </c:pt>
                <c:pt idx="9">
                  <c:v>2130.1538461538457</c:v>
                </c:pt>
                <c:pt idx="10">
                  <c:v>2197.0427350427349</c:v>
                </c:pt>
                <c:pt idx="11">
                  <c:v>2114.7179487179487</c:v>
                </c:pt>
              </c:numCache>
            </c:numRef>
          </c:val>
        </c:ser>
        <c:marker val="1"/>
        <c:axId val="67982080"/>
        <c:axId val="67983616"/>
      </c:lineChart>
      <c:catAx>
        <c:axId val="6798208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7983616"/>
        <c:crossesAt val="0"/>
        <c:auto val="1"/>
        <c:lblAlgn val="ctr"/>
        <c:lblOffset val="100"/>
      </c:catAx>
      <c:valAx>
        <c:axId val="679836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6798208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56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1460</c:v>
                </c:pt>
                <c:pt idx="1">
                  <c:v>1202</c:v>
                </c:pt>
                <c:pt idx="2">
                  <c:v>1223</c:v>
                </c:pt>
                <c:pt idx="3">
                  <c:v>1732</c:v>
                </c:pt>
                <c:pt idx="4">
                  <c:v>1330</c:v>
                </c:pt>
                <c:pt idx="5">
                  <c:v>1291</c:v>
                </c:pt>
                <c:pt idx="6">
                  <c:v>1998</c:v>
                </c:pt>
                <c:pt idx="7">
                  <c:v>1863</c:v>
                </c:pt>
                <c:pt idx="8">
                  <c:v>1792</c:v>
                </c:pt>
                <c:pt idx="9">
                  <c:v>1755</c:v>
                </c:pt>
                <c:pt idx="10">
                  <c:v>1225</c:v>
                </c:pt>
                <c:pt idx="11">
                  <c:v>1188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1221</c:v>
                </c:pt>
                <c:pt idx="1">
                  <c:v>1419</c:v>
                </c:pt>
                <c:pt idx="2">
                  <c:v>2094</c:v>
                </c:pt>
                <c:pt idx="3">
                  <c:v>1099</c:v>
                </c:pt>
                <c:pt idx="4">
                  <c:v>1220</c:v>
                </c:pt>
                <c:pt idx="5">
                  <c:v>1298</c:v>
                </c:pt>
                <c:pt idx="6">
                  <c:v>2361</c:v>
                </c:pt>
                <c:pt idx="7">
                  <c:v>1941</c:v>
                </c:pt>
                <c:pt idx="8">
                  <c:v>1596</c:v>
                </c:pt>
                <c:pt idx="9">
                  <c:v>1433</c:v>
                </c:pt>
                <c:pt idx="10">
                  <c:v>1335</c:v>
                </c:pt>
                <c:pt idx="11">
                  <c:v>1671</c:v>
                </c:pt>
              </c:numCache>
            </c:numRef>
          </c:val>
        </c:ser>
        <c:marker val="1"/>
        <c:axId val="92654976"/>
        <c:axId val="93279360"/>
      </c:lineChart>
      <c:catAx>
        <c:axId val="9265497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3279360"/>
        <c:crosses val="autoZero"/>
        <c:auto val="1"/>
        <c:lblAlgn val="ctr"/>
        <c:lblOffset val="100"/>
      </c:catAx>
      <c:valAx>
        <c:axId val="932793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65497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05"/>
          <c:y val="0.85056911988823958"/>
          <c:w val="0.36796145739235303"/>
          <c:h val="0.1215249555499115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28">
          <cell r="F28">
            <v>41416.326158336371</v>
          </cell>
          <cell r="G28">
            <v>34889.717864526327</v>
          </cell>
          <cell r="H28">
            <v>40173.598443390489</v>
          </cell>
          <cell r="I28">
            <v>37523.422108719446</v>
          </cell>
          <cell r="J28">
            <v>24552.565973488996</v>
          </cell>
          <cell r="K28">
            <v>41667.067980055937</v>
          </cell>
          <cell r="L28">
            <v>59581.381490940046</v>
          </cell>
          <cell r="M28">
            <v>61640.392800681017</v>
          </cell>
          <cell r="N28">
            <v>52597.215128298674</v>
          </cell>
          <cell r="O28">
            <v>49022.771494588349</v>
          </cell>
          <cell r="P28">
            <v>48620.120394016783</v>
          </cell>
          <cell r="Q28">
            <v>49330.250516843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28">
          <cell r="F28">
            <v>39682.464661109094</v>
          </cell>
          <cell r="G28">
            <v>35007.814425516488</v>
          </cell>
          <cell r="H28">
            <v>44543.443276549471</v>
          </cell>
          <cell r="I28">
            <v>38856.774193548386</v>
          </cell>
          <cell r="J28">
            <v>40853.410656034794</v>
          </cell>
          <cell r="K28">
            <v>44839.376585719467</v>
          </cell>
          <cell r="L28">
            <v>50706.893802102211</v>
          </cell>
          <cell r="M28">
            <v>49062.819862268938</v>
          </cell>
          <cell r="N28">
            <v>41527.480971366436</v>
          </cell>
          <cell r="O28">
            <v>50876.781442551648</v>
          </cell>
          <cell r="P28">
            <v>38210.105110547302</v>
          </cell>
          <cell r="Q28">
            <v>31854.845958680682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3">
          <cell r="C83">
            <v>421.6944520360754</v>
          </cell>
          <cell r="D83">
            <v>567.75621754577753</v>
          </cell>
          <cell r="E83">
            <v>261.45882912898622</v>
          </cell>
          <cell r="F83">
            <v>1124.6311280342693</v>
          </cell>
          <cell r="G83">
            <v>676.92765349833417</v>
          </cell>
          <cell r="H83">
            <v>841.68253212755837</v>
          </cell>
          <cell r="I83">
            <v>1257.1513564969061</v>
          </cell>
          <cell r="J83">
            <v>967.03950499762016</v>
          </cell>
          <cell r="K83">
            <v>587.38695859114705</v>
          </cell>
          <cell r="L83">
            <v>913.31508805330782</v>
          </cell>
          <cell r="M83">
            <v>684.09090909090912</v>
          </cell>
          <cell r="N83">
            <v>1092.3964778676821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3">
          <cell r="C83">
            <v>373.14351413499259</v>
          </cell>
          <cell r="D83">
            <v>542.11416204517786</v>
          </cell>
          <cell r="E83">
            <v>417.73299066684706</v>
          </cell>
          <cell r="F83">
            <v>605.47815501149739</v>
          </cell>
          <cell r="G83">
            <v>556.1950493710267</v>
          </cell>
          <cell r="H83">
            <v>635.98674421750309</v>
          </cell>
          <cell r="I83">
            <v>391.91803056945758</v>
          </cell>
          <cell r="J83">
            <v>572.62275125118356</v>
          </cell>
          <cell r="K83">
            <v>476.40335452455025</v>
          </cell>
          <cell r="L83">
            <v>664.14851886920053</v>
          </cell>
          <cell r="M83">
            <v>363.75625591776003</v>
          </cell>
          <cell r="N83">
            <v>356.71581225483567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2">
          <cell r="C82">
            <v>2032.3931623931621</v>
          </cell>
          <cell r="D82">
            <v>1914.0512820512818</v>
          </cell>
          <cell r="E82">
            <v>2150.7350427350425</v>
          </cell>
          <cell r="F82">
            <v>2042.6837606837605</v>
          </cell>
          <cell r="G82">
            <v>3920.7179487179483</v>
          </cell>
          <cell r="H82">
            <v>2104.4273504273501</v>
          </cell>
          <cell r="I82">
            <v>1903.7606837606836</v>
          </cell>
          <cell r="J82">
            <v>3745.7777777777774</v>
          </cell>
          <cell r="K82">
            <v>2927.6752136752134</v>
          </cell>
          <cell r="L82">
            <v>2130.1538461538457</v>
          </cell>
          <cell r="M82">
            <v>2197.0427350427349</v>
          </cell>
          <cell r="N82">
            <v>2114.7179487179487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2">
          <cell r="C82">
            <v>1955.3061922682175</v>
          </cell>
          <cell r="D82">
            <v>2182.9079712624016</v>
          </cell>
          <cell r="E82">
            <v>4210.6329113924048</v>
          </cell>
          <cell r="F82">
            <v>2058.761546356483</v>
          </cell>
          <cell r="G82">
            <v>1965.6517276770439</v>
          </cell>
          <cell r="H82">
            <v>2022.55217242559</v>
          </cell>
          <cell r="I82">
            <v>3807.1570304481693</v>
          </cell>
          <cell r="J82">
            <v>3734.7382825863833</v>
          </cell>
          <cell r="K82">
            <v>2022.55217242559</v>
          </cell>
          <cell r="L82">
            <v>1867.3691412931917</v>
          </cell>
          <cell r="M82">
            <v>1981.1700307902838</v>
          </cell>
          <cell r="N82">
            <v>2063.9343140608962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M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1" t="s">
        <v>18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4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6" t="s">
        <v>17</v>
      </c>
      <c r="P5" s="69" t="s">
        <v>0</v>
      </c>
      <c r="Q5" s="69" t="s">
        <v>19</v>
      </c>
    </row>
    <row r="6" spans="1:17" s="5" customFormat="1" ht="17.100000000000001" customHeight="1" thickBot="1">
      <c r="A6" s="1"/>
      <c r="B6" s="75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7"/>
      <c r="P6" s="70"/>
      <c r="Q6" s="70"/>
    </row>
    <row r="7" spans="1:17" s="5" customFormat="1" ht="17.100000000000001" customHeight="1">
      <c r="A7" s="17">
        <v>2016</v>
      </c>
      <c r="B7" s="27">
        <v>1505</v>
      </c>
      <c r="C7" s="15">
        <f>[1]AXARQUIA!F28</f>
        <v>41416.326158336371</v>
      </c>
      <c r="D7" s="16">
        <f>[1]AXARQUIA!G28</f>
        <v>34889.717864526327</v>
      </c>
      <c r="E7" s="16">
        <f>[1]AXARQUIA!H28</f>
        <v>40173.598443390489</v>
      </c>
      <c r="F7" s="16">
        <f>[1]AXARQUIA!I28</f>
        <v>37523.422108719446</v>
      </c>
      <c r="G7" s="16">
        <f>[1]AXARQUIA!J28</f>
        <v>24552.565973488996</v>
      </c>
      <c r="H7" s="16">
        <f>[1]AXARQUIA!K28</f>
        <v>41667.067980055937</v>
      </c>
      <c r="I7" s="16">
        <f>[1]AXARQUIA!L28</f>
        <v>59581.381490940046</v>
      </c>
      <c r="J7" s="16">
        <f>[1]AXARQUIA!M28</f>
        <v>61640.392800681017</v>
      </c>
      <c r="K7" s="16">
        <f>[1]AXARQUIA!N28</f>
        <v>52597.215128298674</v>
      </c>
      <c r="L7" s="16">
        <f>[1]AXARQUIA!O28</f>
        <v>49022.771494588349</v>
      </c>
      <c r="M7" s="16">
        <f>[1]AXARQUIA!P28</f>
        <v>48620.120394016783</v>
      </c>
      <c r="N7" s="15">
        <f>[1]AXARQUIA!Q28</f>
        <v>49330.250516843</v>
      </c>
      <c r="O7" s="47">
        <f>SUM(C7:N7)</f>
        <v>541014.83035388542</v>
      </c>
      <c r="P7" s="48">
        <f>O7/B7</f>
        <v>359.47829259394382</v>
      </c>
      <c r="Q7" s="49">
        <f>P7/1000</f>
        <v>0.35947829259394382</v>
      </c>
    </row>
    <row r="8" spans="1:17" s="6" customFormat="1" ht="15" thickBot="1">
      <c r="A8" s="18">
        <v>2015</v>
      </c>
      <c r="B8" s="28">
        <v>1512</v>
      </c>
      <c r="C8" s="31">
        <f>[2]AXARQUIA!F28</f>
        <v>39682.464661109094</v>
      </c>
      <c r="D8" s="19">
        <f>[2]AXARQUIA!G28</f>
        <v>35007.814425516488</v>
      </c>
      <c r="E8" s="19">
        <f>[2]AXARQUIA!H28</f>
        <v>44543.443276549471</v>
      </c>
      <c r="F8" s="19">
        <f>[2]AXARQUIA!I28</f>
        <v>38856.774193548386</v>
      </c>
      <c r="G8" s="19">
        <f>[2]AXARQUIA!J28</f>
        <v>40853.410656034794</v>
      </c>
      <c r="H8" s="19">
        <f>[2]AXARQUIA!K28</f>
        <v>44839.376585719467</v>
      </c>
      <c r="I8" s="19">
        <f>[2]AXARQUIA!L28</f>
        <v>50706.893802102211</v>
      </c>
      <c r="J8" s="19">
        <f>[2]AXARQUIA!M28</f>
        <v>49062.819862268938</v>
      </c>
      <c r="K8" s="19">
        <f>[2]AXARQUIA!N28</f>
        <v>41527.480971366436</v>
      </c>
      <c r="L8" s="19">
        <f>[2]AXARQUIA!O28</f>
        <v>50876.781442551648</v>
      </c>
      <c r="M8" s="19">
        <f>[2]AXARQUIA!P28</f>
        <v>38210.105110547302</v>
      </c>
      <c r="N8" s="31">
        <f>[2]AXARQUIA!Q28</f>
        <v>31854.845958680682</v>
      </c>
      <c r="O8" s="44">
        <f>SUM(C8:N8)</f>
        <v>506022.21094599488</v>
      </c>
      <c r="P8" s="45">
        <f>O8/B8</f>
        <v>334.67077443518178</v>
      </c>
      <c r="Q8" s="46">
        <f>P8/1000</f>
        <v>0.33467077443518178</v>
      </c>
    </row>
    <row r="22" spans="2:13" ht="15.75" customHeight="1"/>
    <row r="32" spans="2:13">
      <c r="B32" s="72" t="s">
        <v>14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D7" sqref="D7:M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1" t="s">
        <v>20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7" ht="17.25" customHeight="1"/>
    <row r="4" spans="1:17" ht="17.25" customHeight="1" thickBot="1"/>
    <row r="5" spans="1:17" ht="16.5" customHeight="1">
      <c r="A5" s="5"/>
      <c r="B5" s="80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82" t="s">
        <v>17</v>
      </c>
      <c r="P5" s="78" t="s">
        <v>0</v>
      </c>
      <c r="Q5" s="78" t="s">
        <v>19</v>
      </c>
    </row>
    <row r="6" spans="1:17" ht="17.100000000000001" customHeight="1" thickBot="1">
      <c r="A6" s="5"/>
      <c r="B6" s="81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3"/>
      <c r="P6" s="79"/>
      <c r="Q6" s="79"/>
    </row>
    <row r="7" spans="1:17" s="13" customFormat="1" ht="17.100000000000001" customHeight="1">
      <c r="A7" s="17">
        <v>2016</v>
      </c>
      <c r="B7" s="27">
        <v>1505</v>
      </c>
      <c r="C7" s="15">
        <f>'[3]Por Municipio - 2016'!C83</f>
        <v>421.6944520360754</v>
      </c>
      <c r="D7" s="16">
        <f>'[3]Por Municipio - 2016'!D83</f>
        <v>567.75621754577753</v>
      </c>
      <c r="E7" s="16">
        <f>'[3]Por Municipio - 2016'!E83</f>
        <v>261.45882912898622</v>
      </c>
      <c r="F7" s="16">
        <f>'[3]Por Municipio - 2016'!F83</f>
        <v>1124.6311280342693</v>
      </c>
      <c r="G7" s="16">
        <f>'[3]Por Municipio - 2016'!G83</f>
        <v>676.92765349833417</v>
      </c>
      <c r="H7" s="16">
        <f>'[3]Por Municipio - 2016'!H83</f>
        <v>841.68253212755837</v>
      </c>
      <c r="I7" s="16">
        <f>'[3]Por Municipio - 2016'!I83</f>
        <v>1257.1513564969061</v>
      </c>
      <c r="J7" s="16">
        <f>'[3]Por Municipio - 2016'!J83</f>
        <v>967.03950499762016</v>
      </c>
      <c r="K7" s="16">
        <f>'[3]Por Municipio - 2016'!K83</f>
        <v>587.38695859114705</v>
      </c>
      <c r="L7" s="16">
        <f>'[3]Por Municipio - 2016'!L83</f>
        <v>913.31508805330782</v>
      </c>
      <c r="M7" s="16">
        <f>'[3]Por Municipio - 2016'!M83</f>
        <v>684.09090909090912</v>
      </c>
      <c r="N7" s="15">
        <f>'[3]Por Municipio - 2016'!N83</f>
        <v>1092.3964778676821</v>
      </c>
      <c r="O7" s="47">
        <f>SUM(C7:N7)</f>
        <v>9395.5311074685742</v>
      </c>
      <c r="P7" s="50">
        <f>O7/B7</f>
        <v>6.2428778122714776</v>
      </c>
      <c r="Q7" s="51">
        <f>P7/1000</f>
        <v>6.2428778122714775E-3</v>
      </c>
    </row>
    <row r="8" spans="1:17" s="7" customFormat="1" ht="15" thickBot="1">
      <c r="A8" s="18">
        <v>2015</v>
      </c>
      <c r="B8" s="28">
        <v>1512</v>
      </c>
      <c r="C8" s="31">
        <f>'[4]Por Municipio - 2015'!C83</f>
        <v>373.14351413499259</v>
      </c>
      <c r="D8" s="19">
        <f>'[4]Por Municipio - 2015'!D83</f>
        <v>542.11416204517786</v>
      </c>
      <c r="E8" s="19">
        <f>'[4]Por Municipio - 2015'!E83</f>
        <v>417.73299066684706</v>
      </c>
      <c r="F8" s="19">
        <f>'[4]Por Municipio - 2015'!F83</f>
        <v>605.47815501149739</v>
      </c>
      <c r="G8" s="19">
        <f>'[4]Por Municipio - 2015'!G83</f>
        <v>556.1950493710267</v>
      </c>
      <c r="H8" s="19">
        <f>'[4]Por Municipio - 2015'!H83</f>
        <v>635.98674421750309</v>
      </c>
      <c r="I8" s="19">
        <f>'[4]Por Municipio - 2015'!I83</f>
        <v>391.91803056945758</v>
      </c>
      <c r="J8" s="19">
        <f>'[4]Por Municipio - 2015'!J83</f>
        <v>572.62275125118356</v>
      </c>
      <c r="K8" s="19">
        <f>'[4]Por Municipio - 2015'!K83</f>
        <v>476.40335452455025</v>
      </c>
      <c r="L8" s="19">
        <f>'[4]Por Municipio - 2015'!L83</f>
        <v>664.14851886920053</v>
      </c>
      <c r="M8" s="19">
        <f>'[4]Por Municipio - 2015'!M83</f>
        <v>363.75625591776003</v>
      </c>
      <c r="N8" s="31">
        <f>'[4]Por Municipio - 2015'!N83</f>
        <v>356.71581225483567</v>
      </c>
      <c r="O8" s="44">
        <f>SUM(C8:N8)</f>
        <v>5956.215338834033</v>
      </c>
      <c r="P8" s="52">
        <f>O8/B8</f>
        <v>3.9392958590172178</v>
      </c>
      <c r="Q8" s="53">
        <f>P8/1000</f>
        <v>3.9392958590172174E-3</v>
      </c>
    </row>
    <row r="31" spans="2:14">
      <c r="B31" s="72" t="s">
        <v>15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R17" sqref="R1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1:17" ht="15" thickBot="1"/>
    <row r="5" spans="1:17" ht="16.5" customHeight="1">
      <c r="A5" s="5"/>
      <c r="B5" s="86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89"/>
      <c r="P6" s="85"/>
      <c r="Q6" s="85"/>
    </row>
    <row r="7" spans="1:17" s="13" customFormat="1" ht="17.100000000000001" customHeight="1">
      <c r="A7" s="17">
        <v>2016</v>
      </c>
      <c r="B7" s="27">
        <v>1505</v>
      </c>
      <c r="C7" s="26">
        <f>'[5]VIDRIO POR MUNICIPIOS'!C82</f>
        <v>2032.3931623931621</v>
      </c>
      <c r="D7" s="16">
        <f>'[5]VIDRIO POR MUNICIPIOS'!D82</f>
        <v>1914.0512820512818</v>
      </c>
      <c r="E7" s="16">
        <f>'[5]VIDRIO POR MUNICIPIOS'!E82</f>
        <v>2150.7350427350425</v>
      </c>
      <c r="F7" s="16">
        <f>'[5]VIDRIO POR MUNICIPIOS'!F82</f>
        <v>2042.6837606837605</v>
      </c>
      <c r="G7" s="16">
        <f>'[5]VIDRIO POR MUNICIPIOS'!G82</f>
        <v>3920.7179487179483</v>
      </c>
      <c r="H7" s="16">
        <f>'[5]VIDRIO POR MUNICIPIOS'!H82</f>
        <v>2104.4273504273501</v>
      </c>
      <c r="I7" s="16">
        <f>'[5]VIDRIO POR MUNICIPIOS'!I82</f>
        <v>1903.7606837606836</v>
      </c>
      <c r="J7" s="16">
        <f>'[5]VIDRIO POR MUNICIPIOS'!J82</f>
        <v>3745.7777777777774</v>
      </c>
      <c r="K7" s="16">
        <f>'[5]VIDRIO POR MUNICIPIOS'!K82</f>
        <v>2927.6752136752134</v>
      </c>
      <c r="L7" s="16">
        <f>'[5]VIDRIO POR MUNICIPIOS'!L82</f>
        <v>2130.1538461538457</v>
      </c>
      <c r="M7" s="16">
        <f>'[5]VIDRIO POR MUNICIPIOS'!M82</f>
        <v>2197.0427350427349</v>
      </c>
      <c r="N7" s="26">
        <f>'[5]VIDRIO POR MUNICIPIOS'!N82</f>
        <v>2114.7179487179487</v>
      </c>
      <c r="O7" s="47">
        <f>SUM(C7:N7)</f>
        <v>29184.136752136754</v>
      </c>
      <c r="P7" s="54">
        <f>O7/B7</f>
        <v>19.391452991452994</v>
      </c>
      <c r="Q7" s="55">
        <f>P7/1000</f>
        <v>1.9391452991452993E-2</v>
      </c>
    </row>
    <row r="8" spans="1:17" s="4" customFormat="1" ht="15" thickBot="1">
      <c r="A8" s="18">
        <v>2015</v>
      </c>
      <c r="B8" s="28">
        <v>1512</v>
      </c>
      <c r="C8" s="23">
        <f>'[6]VIDRIO POR MUNICIPIOS'!C82</f>
        <v>1955.3061922682175</v>
      </c>
      <c r="D8" s="24">
        <f>'[6]VIDRIO POR MUNICIPIOS'!D82</f>
        <v>2182.9079712624016</v>
      </c>
      <c r="E8" s="24">
        <f>'[6]VIDRIO POR MUNICIPIOS'!E82</f>
        <v>4210.6329113924048</v>
      </c>
      <c r="F8" s="24">
        <f>'[6]VIDRIO POR MUNICIPIOS'!F82</f>
        <v>2058.761546356483</v>
      </c>
      <c r="G8" s="24">
        <f>'[6]VIDRIO POR MUNICIPIOS'!G82</f>
        <v>1965.6517276770439</v>
      </c>
      <c r="H8" s="24">
        <f>'[6]VIDRIO POR MUNICIPIOS'!H82</f>
        <v>2022.55217242559</v>
      </c>
      <c r="I8" s="24">
        <f>'[6]VIDRIO POR MUNICIPIOS'!I82</f>
        <v>3807.1570304481693</v>
      </c>
      <c r="J8" s="24">
        <f>'[6]VIDRIO POR MUNICIPIOS'!J82</f>
        <v>3734.7382825863833</v>
      </c>
      <c r="K8" s="24">
        <f>'[6]VIDRIO POR MUNICIPIOS'!K82</f>
        <v>2022.55217242559</v>
      </c>
      <c r="L8" s="24">
        <f>'[6]VIDRIO POR MUNICIPIOS'!L82</f>
        <v>1867.3691412931917</v>
      </c>
      <c r="M8" s="24">
        <f>'[6]VIDRIO POR MUNICIPIOS'!M82</f>
        <v>1981.1700307902838</v>
      </c>
      <c r="N8" s="23">
        <f>'[6]VIDRIO POR MUNICIPIOS'!N82</f>
        <v>2063.9343140608962</v>
      </c>
      <c r="O8" s="44">
        <f>SUM(C8:N8)</f>
        <v>29872.733492986656</v>
      </c>
      <c r="P8" s="56">
        <f>O8/B8</f>
        <v>19.757098871022919</v>
      </c>
      <c r="Q8" s="57">
        <f>P8/1000</f>
        <v>1.9757098871022918E-2</v>
      </c>
    </row>
    <row r="33" spans="2:13">
      <c r="B33" s="72" t="s">
        <v>15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I9" sqref="I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1" t="s">
        <v>22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1:17" ht="15" thickBot="1"/>
    <row r="5" spans="1:17" ht="16.5" customHeight="1">
      <c r="B5" s="96" t="s">
        <v>1</v>
      </c>
      <c r="C5" s="98" t="s">
        <v>16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2" t="s">
        <v>17</v>
      </c>
      <c r="P5" s="94" t="s">
        <v>0</v>
      </c>
      <c r="Q5" s="90" t="s">
        <v>19</v>
      </c>
    </row>
    <row r="6" spans="1:17" ht="17.100000000000001" customHeight="1" thickBot="1">
      <c r="B6" s="97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93"/>
      <c r="P6" s="95"/>
      <c r="Q6" s="91"/>
    </row>
    <row r="7" spans="1:17" ht="17.100000000000001" customHeight="1">
      <c r="A7" s="37">
        <v>2016</v>
      </c>
      <c r="B7" s="35">
        <v>1505</v>
      </c>
      <c r="C7" s="58">
        <v>1221</v>
      </c>
      <c r="D7" s="59">
        <v>1419</v>
      </c>
      <c r="E7" s="60">
        <v>2094</v>
      </c>
      <c r="F7" s="60">
        <v>1099</v>
      </c>
      <c r="G7" s="60">
        <v>1220</v>
      </c>
      <c r="H7" s="60">
        <v>1298</v>
      </c>
      <c r="I7" s="60">
        <v>2361</v>
      </c>
      <c r="J7" s="60">
        <v>1941</v>
      </c>
      <c r="K7" s="60">
        <v>1596</v>
      </c>
      <c r="L7" s="60">
        <v>1433</v>
      </c>
      <c r="M7" s="60">
        <v>1335</v>
      </c>
      <c r="N7" s="59">
        <v>1671</v>
      </c>
      <c r="O7" s="67">
        <f>SUM(C7:N7)</f>
        <v>18688</v>
      </c>
      <c r="P7" s="68">
        <f>O7/B7</f>
        <v>12.417275747508306</v>
      </c>
      <c r="Q7" s="61">
        <f>P7/1000</f>
        <v>1.2417275747508305E-2</v>
      </c>
    </row>
    <row r="8" spans="1:17" s="4" customFormat="1" ht="15" thickBot="1">
      <c r="A8" s="38">
        <v>2015</v>
      </c>
      <c r="B8" s="36">
        <v>1512</v>
      </c>
      <c r="C8" s="62">
        <v>1460</v>
      </c>
      <c r="D8" s="63">
        <v>1202</v>
      </c>
      <c r="E8" s="64">
        <v>1223</v>
      </c>
      <c r="F8" s="64">
        <v>1732</v>
      </c>
      <c r="G8" s="64">
        <v>1330</v>
      </c>
      <c r="H8" s="64">
        <v>1291</v>
      </c>
      <c r="I8" s="64">
        <v>1998</v>
      </c>
      <c r="J8" s="64">
        <v>1863</v>
      </c>
      <c r="K8" s="64">
        <v>1792</v>
      </c>
      <c r="L8" s="64">
        <v>1755</v>
      </c>
      <c r="M8" s="64">
        <v>1225</v>
      </c>
      <c r="N8" s="65">
        <v>1188</v>
      </c>
      <c r="O8" s="42">
        <f>SUM(C8:N8)</f>
        <v>18059</v>
      </c>
      <c r="P8" s="66">
        <f>O8/B8</f>
        <v>11.943783068783068</v>
      </c>
      <c r="Q8" s="43">
        <f>P8/1000</f>
        <v>1.1943783068783067E-2</v>
      </c>
    </row>
    <row r="11" spans="1:17">
      <c r="H11" s="11"/>
    </row>
    <row r="32" spans="2:10">
      <c r="B32" s="72" t="s">
        <v>15</v>
      </c>
      <c r="C32" s="72"/>
      <c r="D32" s="72"/>
      <c r="E32" s="72"/>
      <c r="F32" s="72"/>
      <c r="G32" s="72"/>
      <c r="H32" s="72"/>
      <c r="I32" s="72"/>
      <c r="J32" s="72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