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1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<sst xmlns="http://schemas.openxmlformats.org/spreadsheetml/2006/main" count="76" uniqueCount="23">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</sst>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10624.272513136439</c:v>
                </c:pt>
                <c:pt idx="1">
                  <c:v>9100.7356405145856</c:v>
                </c:pt>
                <c:pt idx="2">
                  <c:v>11773.850335205652</c:v>
                </c:pt>
                <c:pt idx="3">
                  <c:v>10982.250407682552</c:v>
                </c:pt>
                <c:pt idx="4">
                  <c:v>10964.138430875159</c:v>
                </c:pt>
                <c:pt idx="5">
                  <c:v>9279.724587787643</c:v>
                </c:pt>
                <c:pt idx="6">
                  <c:v>12026.352600108716</c:v>
                </c:pt>
                <c:pt idx="7">
                  <c:v>12508.983511505707</c:v>
                </c:pt>
                <c:pt idx="8">
                  <c:v>11330.639608624751</c:v>
                </c:pt>
                <c:pt idx="9">
                  <c:v>11408.414567856496</c:v>
                </c:pt>
                <c:pt idx="10">
                  <c:v>11217.706106178655</c:v>
                </c:pt>
                <c:pt idx="11">
                  <c:v>10722.290269976445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13300.431832202345</c:v>
                </c:pt>
                <c:pt idx="1">
                  <c:v>10004.34299814929</c:v>
                </c:pt>
                <c:pt idx="2">
                  <c:v>11370.660086366441</c:v>
                </c:pt>
                <c:pt idx="3">
                  <c:v>11521.801357186921</c:v>
                </c:pt>
                <c:pt idx="4">
                  <c:v>12400.83898827884</c:v>
                </c:pt>
                <c:pt idx="5">
                  <c:v>14559.136335595311</c:v>
                </c:pt>
                <c:pt idx="6">
                  <c:v>13496.310919185687</c:v>
                </c:pt>
                <c:pt idx="7">
                  <c:v>17305.070943861814</c:v>
                </c:pt>
                <c:pt idx="8">
                  <c:v>12721.25848241826</c:v>
                </c:pt>
                <c:pt idx="9">
                  <c:v>13441.900061690314</c:v>
                </c:pt>
                <c:pt idx="10">
                  <c:v>12952.202344231955</c:v>
                </c:pt>
                <c:pt idx="11">
                  <c:v>14476.91548426897</c:v>
                </c:pt>
              </c:numCache>
            </c:numRef>
          </c:val>
        </c:ser>
        <c:marker val="1"/>
        <c:axId val="65563264"/>
        <c:axId val="66521728"/>
      </c:lineChart>
      <c:catAx>
        <c:axId val="65563264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66521728"/>
        <c:crossesAt val="0"/>
        <c:auto val="1"/>
        <c:lblAlgn val="ctr"/>
        <c:lblOffset val="100"/>
      </c:catAx>
      <c:valAx>
        <c:axId val="6652172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5563264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883"/>
          <c:w val="0.52418879056047263"/>
          <c:h val="7.5527441092335404E-2"/>
        </c:manualLayout>
      </c:layout>
    </c:legend>
    <c:plotVisOnly val="1"/>
  </c:chart>
  <c:printSettings>
    <c:headerFooter/>
    <c:pageMargins b="0.75000000000000777" l="0.70000000000000062" r="0.70000000000000062" t="0.750000000000007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902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182.93909973521625</c:v>
                </c:pt>
                <c:pt idx="1">
                  <c:v>128.44660194174756</c:v>
                </c:pt>
                <c:pt idx="2">
                  <c:v>452.80670785525155</c:v>
                </c:pt>
                <c:pt idx="3">
                  <c:v>75.251544571932925</c:v>
                </c:pt>
                <c:pt idx="4">
                  <c:v>156.99029126213591</c:v>
                </c:pt>
                <c:pt idx="5">
                  <c:v>102.49779346866727</c:v>
                </c:pt>
                <c:pt idx="6">
                  <c:v>189.42630185348631</c:v>
                </c:pt>
                <c:pt idx="7">
                  <c:v>262.08296557811121</c:v>
                </c:pt>
                <c:pt idx="8">
                  <c:v>124.55428067078553</c:v>
                </c:pt>
                <c:pt idx="9">
                  <c:v>412.58605472197706</c:v>
                </c:pt>
                <c:pt idx="10">
                  <c:v>277.65225066195939</c:v>
                </c:pt>
                <c:pt idx="11">
                  <c:v>137.52868490732567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143.2875498449269</c:v>
                </c:pt>
                <c:pt idx="1">
                  <c:v>139.37970757642887</c:v>
                </c:pt>
                <c:pt idx="2">
                  <c:v>140.68232166592824</c:v>
                </c:pt>
                <c:pt idx="3">
                  <c:v>174.55028799291094</c:v>
                </c:pt>
                <c:pt idx="4">
                  <c:v>220.14178112538767</c:v>
                </c:pt>
                <c:pt idx="5">
                  <c:v>118.53788214443952</c:v>
                </c:pt>
                <c:pt idx="6">
                  <c:v>149.80062029242356</c:v>
                </c:pt>
                <c:pt idx="7">
                  <c:v>230.56269384138236</c:v>
                </c:pt>
                <c:pt idx="8">
                  <c:v>227.9574656623837</c:v>
                </c:pt>
                <c:pt idx="9">
                  <c:v>108.11696942844483</c:v>
                </c:pt>
                <c:pt idx="10">
                  <c:v>254.00974745237042</c:v>
                </c:pt>
                <c:pt idx="11">
                  <c:v>135.4718653079309</c:v>
                </c:pt>
              </c:numCache>
            </c:numRef>
          </c:val>
        </c:ser>
        <c:marker val="1"/>
        <c:axId val="67750912"/>
        <c:axId val="93278592"/>
      </c:lineChart>
      <c:catAx>
        <c:axId val="67750912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3278592"/>
        <c:crossesAt val="0"/>
        <c:auto val="1"/>
        <c:lblAlgn val="ctr"/>
        <c:lblOffset val="100"/>
      </c:catAx>
      <c:valAx>
        <c:axId val="9327859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67750912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9283"/>
          <c:w val="0.52571251548946718"/>
          <c:h val="0.11075973149777101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529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213.01063665793126</c:v>
                </c:pt>
                <c:pt idx="3">
                  <c:v>0</c:v>
                </c:pt>
                <c:pt idx="4">
                  <c:v>0</c:v>
                </c:pt>
                <c:pt idx="5">
                  <c:v>235.67134268537075</c:v>
                </c:pt>
                <c:pt idx="6">
                  <c:v>0</c:v>
                </c:pt>
                <c:pt idx="7">
                  <c:v>0</c:v>
                </c:pt>
                <c:pt idx="8">
                  <c:v>251.0806227840296</c:v>
                </c:pt>
                <c:pt idx="9">
                  <c:v>372.54200709110529</c:v>
                </c:pt>
                <c:pt idx="10">
                  <c:v>145.02851857561276</c:v>
                </c:pt>
                <c:pt idx="11">
                  <c:v>318.15631262525051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118.08676989115438</c:v>
                </c:pt>
                <c:pt idx="1">
                  <c:v>349.75318105166332</c:v>
                </c:pt>
                <c:pt idx="2">
                  <c:v>322.71040932086458</c:v>
                </c:pt>
                <c:pt idx="3">
                  <c:v>0</c:v>
                </c:pt>
                <c:pt idx="4">
                  <c:v>251.497777096428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227.15928253870916</c:v>
                </c:pt>
                <c:pt idx="9">
                  <c:v>380.40165567990186</c:v>
                </c:pt>
                <c:pt idx="10">
                  <c:v>222.65215391690938</c:v>
                </c:pt>
                <c:pt idx="11">
                  <c:v>0</c:v>
                </c:pt>
              </c:numCache>
            </c:numRef>
          </c:val>
        </c:ser>
        <c:marker val="1"/>
        <c:axId val="102883328"/>
        <c:axId val="102884864"/>
      </c:lineChart>
      <c:catAx>
        <c:axId val="102883328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2884864"/>
        <c:crossesAt val="0"/>
        <c:auto val="1"/>
        <c:lblAlgn val="ctr"/>
        <c:lblOffset val="100"/>
      </c:catAx>
      <c:valAx>
        <c:axId val="10288486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102883328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063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326</c:v>
                </c:pt>
                <c:pt idx="1">
                  <c:v>295</c:v>
                </c:pt>
                <c:pt idx="2">
                  <c:v>471</c:v>
                </c:pt>
                <c:pt idx="3">
                  <c:v>177</c:v>
                </c:pt>
                <c:pt idx="4">
                  <c:v>123</c:v>
                </c:pt>
                <c:pt idx="5">
                  <c:v>206</c:v>
                </c:pt>
                <c:pt idx="6">
                  <c:v>174</c:v>
                </c:pt>
                <c:pt idx="7">
                  <c:v>346</c:v>
                </c:pt>
                <c:pt idx="8">
                  <c:v>160</c:v>
                </c:pt>
                <c:pt idx="9">
                  <c:v>269</c:v>
                </c:pt>
                <c:pt idx="10">
                  <c:v>276</c:v>
                </c:pt>
                <c:pt idx="11">
                  <c:v>174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250</c:v>
                </c:pt>
                <c:pt idx="1">
                  <c:v>146</c:v>
                </c:pt>
                <c:pt idx="2">
                  <c:v>163</c:v>
                </c:pt>
                <c:pt idx="3">
                  <c:v>140</c:v>
                </c:pt>
                <c:pt idx="4">
                  <c:v>129</c:v>
                </c:pt>
                <c:pt idx="5">
                  <c:v>94</c:v>
                </c:pt>
                <c:pt idx="6">
                  <c:v>143</c:v>
                </c:pt>
                <c:pt idx="7">
                  <c:v>140</c:v>
                </c:pt>
                <c:pt idx="8">
                  <c:v>289</c:v>
                </c:pt>
                <c:pt idx="9">
                  <c:v>103</c:v>
                </c:pt>
                <c:pt idx="10">
                  <c:v>106</c:v>
                </c:pt>
                <c:pt idx="11">
                  <c:v>171</c:v>
                </c:pt>
              </c:numCache>
            </c:numRef>
          </c:val>
        </c:ser>
        <c:marker val="1"/>
        <c:axId val="188793216"/>
        <c:axId val="188794752"/>
      </c:lineChart>
      <c:catAx>
        <c:axId val="188793216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8794752"/>
        <c:crosses val="autoZero"/>
        <c:auto val="1"/>
        <c:lblAlgn val="ctr"/>
        <c:lblOffset val="100"/>
      </c:catAx>
      <c:valAx>
        <c:axId val="18879475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88793216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794"/>
          <c:y val="0.85056911988823958"/>
          <c:w val="0.36796145739235703"/>
          <c:h val="0.12152495554991256"/>
        </c:manualLayout>
      </c:layout>
    </c:legend>
    <c:plotVisOnly val="1"/>
  </c:chart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8">
          <cell r="C78">
            <v>143.2875498449269</v>
          </cell>
          <cell r="D78">
            <v>139.37970757642887</v>
          </cell>
          <cell r="E78">
            <v>140.68232166592824</v>
          </cell>
          <cell r="F78">
            <v>174.55028799291094</v>
          </cell>
          <cell r="G78">
            <v>220.14178112538767</v>
          </cell>
          <cell r="H78">
            <v>118.53788214443952</v>
          </cell>
          <cell r="I78">
            <v>149.80062029242356</v>
          </cell>
          <cell r="J78">
            <v>230.56269384138236</v>
          </cell>
          <cell r="K78">
            <v>227.9574656623837</v>
          </cell>
          <cell r="L78">
            <v>108.11696942844483</v>
          </cell>
          <cell r="M78">
            <v>254.00974745237042</v>
          </cell>
          <cell r="N78">
            <v>135.4718653079309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8">
          <cell r="C78">
            <v>182.93909973521625</v>
          </cell>
          <cell r="D78">
            <v>128.44660194174756</v>
          </cell>
          <cell r="E78">
            <v>452.80670785525155</v>
          </cell>
          <cell r="F78">
            <v>75.251544571932925</v>
          </cell>
          <cell r="G78">
            <v>156.99029126213591</v>
          </cell>
          <cell r="H78">
            <v>102.49779346866727</v>
          </cell>
          <cell r="I78">
            <v>189.42630185348631</v>
          </cell>
          <cell r="J78">
            <v>262.08296557811121</v>
          </cell>
          <cell r="K78">
            <v>124.55428067078553</v>
          </cell>
          <cell r="L78">
            <v>412.58605472197706</v>
          </cell>
          <cell r="M78">
            <v>277.65225066195939</v>
          </cell>
          <cell r="N78">
            <v>137.52868490732567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7">
          <cell r="C77">
            <v>118.08676989115438</v>
          </cell>
          <cell r="D77">
            <v>349.75318105166332</v>
          </cell>
          <cell r="E77">
            <v>322.71040932086458</v>
          </cell>
          <cell r="F77">
            <v>0</v>
          </cell>
          <cell r="G77">
            <v>251.497777096428</v>
          </cell>
          <cell r="H77">
            <v>0</v>
          </cell>
          <cell r="I77">
            <v>0</v>
          </cell>
          <cell r="J77">
            <v>0</v>
          </cell>
          <cell r="K77">
            <v>227.15928253870916</v>
          </cell>
          <cell r="L77">
            <v>380.40165567990186</v>
          </cell>
          <cell r="M77">
            <v>222.65215391690938</v>
          </cell>
          <cell r="N77">
            <v>0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7">
          <cell r="C77">
            <v>0</v>
          </cell>
          <cell r="D77">
            <v>0</v>
          </cell>
          <cell r="E77">
            <v>213.01063665793126</v>
          </cell>
          <cell r="F77">
            <v>0</v>
          </cell>
          <cell r="G77">
            <v>0</v>
          </cell>
          <cell r="H77">
            <v>235.67134268537075</v>
          </cell>
          <cell r="I77">
            <v>0</v>
          </cell>
          <cell r="J77">
            <v>0</v>
          </cell>
          <cell r="K77">
            <v>251.0806227840296</v>
          </cell>
          <cell r="L77">
            <v>372.54200709110529</v>
          </cell>
          <cell r="M77">
            <v>145.02851857561276</v>
          </cell>
          <cell r="N77">
            <v>318.15631262525051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7">
          <cell r="F27">
            <v>13300.431832202345</v>
          </cell>
          <cell r="G27">
            <v>10004.34299814929</v>
          </cell>
          <cell r="H27">
            <v>11370.660086366441</v>
          </cell>
          <cell r="I27">
            <v>11521.801357186921</v>
          </cell>
          <cell r="J27">
            <v>12400.83898827884</v>
          </cell>
          <cell r="K27">
            <v>14559.136335595311</v>
          </cell>
          <cell r="L27">
            <v>13496.310919185687</v>
          </cell>
          <cell r="M27">
            <v>17305.070943861814</v>
          </cell>
          <cell r="N27">
            <v>12721.25848241826</v>
          </cell>
          <cell r="O27">
            <v>13441.900061690314</v>
          </cell>
          <cell r="P27">
            <v>12952.202344231955</v>
          </cell>
          <cell r="Q27">
            <v>14476.91548426897</v>
          </cell>
        </row>
      </sheetData>
      <sheetData sheetId="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/>
      <sheetData sheetId="5"/>
      <sheetData sheetId="6">
        <row r="28">
          <cell r="F28">
            <v>10624.272513136439</v>
          </cell>
          <cell r="G28">
            <v>9100.7356405145856</v>
          </cell>
          <cell r="H28">
            <v>11773.850335205652</v>
          </cell>
          <cell r="I28">
            <v>10982.250407682552</v>
          </cell>
          <cell r="J28">
            <v>10964.138430875159</v>
          </cell>
          <cell r="K28">
            <v>9279.724587787643</v>
          </cell>
          <cell r="L28">
            <v>12026.352600108716</v>
          </cell>
          <cell r="M28">
            <v>12508.983511505707</v>
          </cell>
          <cell r="N28">
            <v>11330.639608624751</v>
          </cell>
          <cell r="O28">
            <v>11408.414567856496</v>
          </cell>
          <cell r="P28">
            <v>11217.706106178655</v>
          </cell>
          <cell r="Q28">
            <v>10722.290269976445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D7" sqref="D7:M8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294</v>
      </c>
      <c r="C7" s="15">
        <f>[5]RONDA!F27</f>
        <v>13300.431832202345</v>
      </c>
      <c r="D7" s="16">
        <f>[5]RONDA!G27</f>
        <v>10004.34299814929</v>
      </c>
      <c r="E7" s="16">
        <f>[5]RONDA!H27</f>
        <v>11370.660086366441</v>
      </c>
      <c r="F7" s="16">
        <f>[5]RONDA!I27</f>
        <v>11521.801357186921</v>
      </c>
      <c r="G7" s="16">
        <f>[5]RONDA!J27</f>
        <v>12400.83898827884</v>
      </c>
      <c r="H7" s="16">
        <f>[5]RONDA!K27</f>
        <v>14559.136335595311</v>
      </c>
      <c r="I7" s="16">
        <f>[5]RONDA!L27</f>
        <v>13496.310919185687</v>
      </c>
      <c r="J7" s="16">
        <f>[5]RONDA!M27</f>
        <v>17305.070943861814</v>
      </c>
      <c r="K7" s="16">
        <f>[5]RONDA!N27</f>
        <v>12721.25848241826</v>
      </c>
      <c r="L7" s="16">
        <f>[5]RONDA!O27</f>
        <v>13441.900061690314</v>
      </c>
      <c r="M7" s="16">
        <f>[5]RONDA!P27</f>
        <v>12952.202344231955</v>
      </c>
      <c r="N7" s="15">
        <f>[5]RONDA!Q27</f>
        <v>14476.91548426897</v>
      </c>
      <c r="O7" s="45">
        <f>SUM(C7:N7)</f>
        <v>157550.86983343615</v>
      </c>
      <c r="P7" s="46">
        <f>O7/B7</f>
        <v>535.88731235862633</v>
      </c>
      <c r="Q7" s="47">
        <f>P7/1000</f>
        <v>0.5358873123586263</v>
      </c>
    </row>
    <row r="8" spans="1:17" s="6" customFormat="1" ht="16.8" customHeight="1" thickBot="1">
      <c r="A8" s="18">
        <v>2015</v>
      </c>
      <c r="B8" s="27">
        <v>294</v>
      </c>
      <c r="C8" s="30">
        <f>[6]RONDA!F28</f>
        <v>10624.272513136439</v>
      </c>
      <c r="D8" s="19">
        <f>[6]RONDA!G28</f>
        <v>9100.7356405145856</v>
      </c>
      <c r="E8" s="19">
        <f>[6]RONDA!H28</f>
        <v>11773.850335205652</v>
      </c>
      <c r="F8" s="19">
        <f>[6]RONDA!I28</f>
        <v>10982.250407682552</v>
      </c>
      <c r="G8" s="19">
        <f>[6]RONDA!J28</f>
        <v>10964.138430875159</v>
      </c>
      <c r="H8" s="19">
        <f>[6]RONDA!K28</f>
        <v>9279.724587787643</v>
      </c>
      <c r="I8" s="19">
        <f>[6]RONDA!L28</f>
        <v>12026.352600108716</v>
      </c>
      <c r="J8" s="19">
        <f>[6]RONDA!M28</f>
        <v>12508.983511505707</v>
      </c>
      <c r="K8" s="19">
        <f>[6]RONDA!N28</f>
        <v>11330.639608624751</v>
      </c>
      <c r="L8" s="19">
        <f>[6]RONDA!O28</f>
        <v>11408.414567856496</v>
      </c>
      <c r="M8" s="19">
        <f>[6]RONDA!P28</f>
        <v>11217.706106178655</v>
      </c>
      <c r="N8" s="30">
        <f>[6]RONDA!Q28</f>
        <v>10722.290269976445</v>
      </c>
      <c r="O8" s="42">
        <f>SUM(C8:N8)</f>
        <v>131939.35857945279</v>
      </c>
      <c r="P8" s="43">
        <f>O8/B8</f>
        <v>448.77332850154011</v>
      </c>
      <c r="Q8" s="44">
        <f>P8/1000</f>
        <v>0.44877332850154011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U15" sqref="U15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294</v>
      </c>
      <c r="C7" s="15">
        <f>'[1]Por Municipio - 2016'!C78</f>
        <v>143.2875498449269</v>
      </c>
      <c r="D7" s="16">
        <f>'[1]Por Municipio - 2016'!D78</f>
        <v>139.37970757642887</v>
      </c>
      <c r="E7" s="16">
        <f>'[1]Por Municipio - 2016'!E78</f>
        <v>140.68232166592824</v>
      </c>
      <c r="F7" s="16">
        <f>'[1]Por Municipio - 2016'!F78</f>
        <v>174.55028799291094</v>
      </c>
      <c r="G7" s="16">
        <f>'[1]Por Municipio - 2016'!G78</f>
        <v>220.14178112538767</v>
      </c>
      <c r="H7" s="16">
        <f>'[1]Por Municipio - 2016'!H78</f>
        <v>118.53788214443952</v>
      </c>
      <c r="I7" s="16">
        <f>'[1]Por Municipio - 2016'!I78</f>
        <v>149.80062029242356</v>
      </c>
      <c r="J7" s="16">
        <f>'[1]Por Municipio - 2016'!J78</f>
        <v>230.56269384138236</v>
      </c>
      <c r="K7" s="16">
        <f>'[1]Por Municipio - 2016'!K78</f>
        <v>227.9574656623837</v>
      </c>
      <c r="L7" s="16">
        <f>'[1]Por Municipio - 2016'!L78</f>
        <v>108.11696942844483</v>
      </c>
      <c r="M7" s="16">
        <f>'[1]Por Municipio - 2016'!M78</f>
        <v>254.00974745237042</v>
      </c>
      <c r="N7" s="15">
        <f>'[1]Por Municipio - 2016'!N78</f>
        <v>135.4718653079309</v>
      </c>
      <c r="O7" s="45">
        <f>SUM(C7:N7)</f>
        <v>2042.4988923349579</v>
      </c>
      <c r="P7" s="48">
        <f>O7/B7</f>
        <v>6.9472751439964551</v>
      </c>
      <c r="Q7" s="49">
        <f>P7/1000</f>
        <v>6.9472751439964547E-3</v>
      </c>
    </row>
    <row r="8" spans="1:17" s="7" customFormat="1" ht="16.8" customHeight="1" thickBot="1">
      <c r="A8" s="18">
        <v>2015</v>
      </c>
      <c r="B8" s="27">
        <v>294</v>
      </c>
      <c r="C8" s="30">
        <f>'[2]Por Municipio - 2015'!C78</f>
        <v>182.93909973521625</v>
      </c>
      <c r="D8" s="19">
        <f>'[2]Por Municipio - 2015'!D78</f>
        <v>128.44660194174756</v>
      </c>
      <c r="E8" s="19">
        <f>'[2]Por Municipio - 2015'!E78</f>
        <v>452.80670785525155</v>
      </c>
      <c r="F8" s="19">
        <f>'[2]Por Municipio - 2015'!F78</f>
        <v>75.251544571932925</v>
      </c>
      <c r="G8" s="19">
        <f>'[2]Por Municipio - 2015'!G78</f>
        <v>156.99029126213591</v>
      </c>
      <c r="H8" s="19">
        <f>'[2]Por Municipio - 2015'!H78</f>
        <v>102.49779346866727</v>
      </c>
      <c r="I8" s="19">
        <f>'[2]Por Municipio - 2015'!I78</f>
        <v>189.42630185348631</v>
      </c>
      <c r="J8" s="19">
        <f>'[2]Por Municipio - 2015'!J78</f>
        <v>262.08296557811121</v>
      </c>
      <c r="K8" s="19">
        <f>'[2]Por Municipio - 2015'!K78</f>
        <v>124.55428067078553</v>
      </c>
      <c r="L8" s="19">
        <f>'[2]Por Municipio - 2015'!L78</f>
        <v>412.58605472197706</v>
      </c>
      <c r="M8" s="19">
        <f>'[2]Por Municipio - 2015'!M78</f>
        <v>277.65225066195939</v>
      </c>
      <c r="N8" s="30">
        <f>'[2]Por Municipio - 2015'!N78</f>
        <v>137.52868490732567</v>
      </c>
      <c r="O8" s="42">
        <f>SUM(C8:N8)</f>
        <v>2502.7625772285974</v>
      </c>
      <c r="P8" s="50">
        <f>O8/B8</f>
        <v>8.5127978817299237</v>
      </c>
      <c r="Q8" s="51">
        <f>P8/1000</f>
        <v>8.5127978817299242E-3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294</v>
      </c>
      <c r="C7" s="25">
        <f>'[3]VIDRIO POR MUNICIPIOS'!C77</f>
        <v>118.08676989115438</v>
      </c>
      <c r="D7" s="16">
        <f>'[3]VIDRIO POR MUNICIPIOS'!D77</f>
        <v>349.75318105166332</v>
      </c>
      <c r="E7" s="16">
        <f>'[3]VIDRIO POR MUNICIPIOS'!E77</f>
        <v>322.71040932086458</v>
      </c>
      <c r="F7" s="16">
        <f>'[3]VIDRIO POR MUNICIPIOS'!F77</f>
        <v>0</v>
      </c>
      <c r="G7" s="16">
        <f>'[3]VIDRIO POR MUNICIPIOS'!G77</f>
        <v>251.497777096428</v>
      </c>
      <c r="H7" s="16">
        <f>'[3]VIDRIO POR MUNICIPIOS'!H77</f>
        <v>0</v>
      </c>
      <c r="I7" s="16">
        <f>'[3]VIDRIO POR MUNICIPIOS'!I77</f>
        <v>0</v>
      </c>
      <c r="J7" s="16">
        <f>'[3]VIDRIO POR MUNICIPIOS'!J77</f>
        <v>0</v>
      </c>
      <c r="K7" s="16">
        <f>'[3]VIDRIO POR MUNICIPIOS'!K77</f>
        <v>227.15928253870916</v>
      </c>
      <c r="L7" s="16">
        <f>'[3]VIDRIO POR MUNICIPIOS'!L77</f>
        <v>380.40165567990186</v>
      </c>
      <c r="M7" s="16">
        <f>'[3]VIDRIO POR MUNICIPIOS'!M77</f>
        <v>222.65215391690938</v>
      </c>
      <c r="N7" s="71">
        <f>'[3]VIDRIO POR MUNICIPIOS'!N77</f>
        <v>0</v>
      </c>
      <c r="O7" s="67">
        <f>SUM(C7:N7)</f>
        <v>1872.2612294956307</v>
      </c>
      <c r="P7" s="52">
        <f>O7/B7</f>
        <v>6.3682354744749343</v>
      </c>
      <c r="Q7" s="53">
        <f>P7/1000</f>
        <v>6.368235474474934E-3</v>
      </c>
    </row>
    <row r="8" spans="1:17" s="4" customFormat="1" ht="16.8" customHeight="1" thickBot="1">
      <c r="A8" s="18">
        <v>2015</v>
      </c>
      <c r="B8" s="27">
        <v>294</v>
      </c>
      <c r="C8" s="23">
        <f>'[4]VIDRIO POR MUNICIPIOS'!C77</f>
        <v>0</v>
      </c>
      <c r="D8" s="69">
        <f>'[4]VIDRIO POR MUNICIPIOS'!D77</f>
        <v>0</v>
      </c>
      <c r="E8" s="69">
        <f>'[4]VIDRIO POR MUNICIPIOS'!E77</f>
        <v>213.01063665793126</v>
      </c>
      <c r="F8" s="69">
        <f>'[4]VIDRIO POR MUNICIPIOS'!F77</f>
        <v>0</v>
      </c>
      <c r="G8" s="69">
        <f>'[4]VIDRIO POR MUNICIPIOS'!G77</f>
        <v>0</v>
      </c>
      <c r="H8" s="69">
        <f>'[4]VIDRIO POR MUNICIPIOS'!H77</f>
        <v>235.67134268537075</v>
      </c>
      <c r="I8" s="69">
        <f>'[4]VIDRIO POR MUNICIPIOS'!I77</f>
        <v>0</v>
      </c>
      <c r="J8" s="69">
        <f>'[4]VIDRIO POR MUNICIPIOS'!J77</f>
        <v>0</v>
      </c>
      <c r="K8" s="69">
        <f>'[4]VIDRIO POR MUNICIPIOS'!K77</f>
        <v>251.0806227840296</v>
      </c>
      <c r="L8" s="69">
        <f>'[4]VIDRIO POR MUNICIPIOS'!L77</f>
        <v>372.54200709110529</v>
      </c>
      <c r="M8" s="69">
        <f>'[4]VIDRIO POR MUNICIPIOS'!M77</f>
        <v>145.02851857561276</v>
      </c>
      <c r="N8" s="72">
        <f>'[4]VIDRIO POR MUNICIPIOS'!N77</f>
        <v>318.15631262525051</v>
      </c>
      <c r="O8" s="68">
        <f>SUM(C8:N8)</f>
        <v>1535.4894404193001</v>
      </c>
      <c r="P8" s="54">
        <f>O8/B8</f>
        <v>5.2227531987051021</v>
      </c>
      <c r="Q8" s="55">
        <f>P8/1000</f>
        <v>5.222753198705102E-3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0">
        <v>294</v>
      </c>
      <c r="C7" s="56">
        <v>250</v>
      </c>
      <c r="D7" s="57">
        <v>146</v>
      </c>
      <c r="E7" s="58">
        <v>163</v>
      </c>
      <c r="F7" s="58">
        <v>140</v>
      </c>
      <c r="G7" s="58">
        <v>129</v>
      </c>
      <c r="H7" s="58">
        <v>94</v>
      </c>
      <c r="I7" s="58">
        <v>143</v>
      </c>
      <c r="J7" s="58">
        <v>140</v>
      </c>
      <c r="K7" s="58">
        <v>289</v>
      </c>
      <c r="L7" s="58">
        <v>103</v>
      </c>
      <c r="M7" s="58">
        <v>106</v>
      </c>
      <c r="N7" s="57">
        <v>171</v>
      </c>
      <c r="O7" s="65">
        <f>SUM(C7:N7)</f>
        <v>1874</v>
      </c>
      <c r="P7" s="66">
        <f>O7/B7</f>
        <v>6.3741496598639458</v>
      </c>
      <c r="Q7" s="59">
        <f>P7/1000</f>
        <v>6.3741496598639456E-3</v>
      </c>
    </row>
    <row r="8" spans="1:17" s="4" customFormat="1" ht="16.8" customHeight="1" thickBot="1">
      <c r="A8" s="36">
        <v>2015</v>
      </c>
      <c r="B8" s="34">
        <v>294</v>
      </c>
      <c r="C8" s="60">
        <v>326</v>
      </c>
      <c r="D8" s="61">
        <v>295</v>
      </c>
      <c r="E8" s="62">
        <v>471</v>
      </c>
      <c r="F8" s="62">
        <v>177</v>
      </c>
      <c r="G8" s="62">
        <v>123</v>
      </c>
      <c r="H8" s="62">
        <v>206</v>
      </c>
      <c r="I8" s="62">
        <v>174</v>
      </c>
      <c r="J8" s="62">
        <v>346</v>
      </c>
      <c r="K8" s="62">
        <v>160</v>
      </c>
      <c r="L8" s="62">
        <v>269</v>
      </c>
      <c r="M8" s="62">
        <v>276</v>
      </c>
      <c r="N8" s="63">
        <v>174</v>
      </c>
      <c r="O8" s="40">
        <f>SUM(C8:N8)</f>
        <v>2997</v>
      </c>
      <c r="P8" s="64">
        <f>O8/B8</f>
        <v>10.193877551020408</v>
      </c>
      <c r="Q8" s="41">
        <f>P8/1000</f>
        <v>1.0193877551020409E-2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