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<sst xmlns="http://schemas.openxmlformats.org/spreadsheetml/2006/main" count="76" uniqueCount="23">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</sst>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302960</c:v>
                </c:pt>
                <c:pt idx="1">
                  <c:v>284040</c:v>
                </c:pt>
                <c:pt idx="2">
                  <c:v>332720</c:v>
                </c:pt>
                <c:pt idx="3">
                  <c:v>301400</c:v>
                </c:pt>
                <c:pt idx="4">
                  <c:v>323280</c:v>
                </c:pt>
                <c:pt idx="5">
                  <c:v>203640</c:v>
                </c:pt>
                <c:pt idx="6">
                  <c:v>290880</c:v>
                </c:pt>
                <c:pt idx="7">
                  <c:v>290400</c:v>
                </c:pt>
                <c:pt idx="8">
                  <c:v>315760</c:v>
                </c:pt>
                <c:pt idx="9">
                  <c:v>344560</c:v>
                </c:pt>
                <c:pt idx="10">
                  <c:v>206720</c:v>
                </c:pt>
                <c:pt idx="11">
                  <c:v>307910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310270</c:v>
                </c:pt>
                <c:pt idx="1">
                  <c:v>275820</c:v>
                </c:pt>
                <c:pt idx="2">
                  <c:v>290820</c:v>
                </c:pt>
                <c:pt idx="3">
                  <c:v>164740</c:v>
                </c:pt>
                <c:pt idx="4">
                  <c:v>343190</c:v>
                </c:pt>
                <c:pt idx="5">
                  <c:v>282180</c:v>
                </c:pt>
                <c:pt idx="6">
                  <c:v>326650</c:v>
                </c:pt>
                <c:pt idx="7">
                  <c:v>286790</c:v>
                </c:pt>
                <c:pt idx="8">
                  <c:v>442630</c:v>
                </c:pt>
                <c:pt idx="9">
                  <c:v>317480</c:v>
                </c:pt>
                <c:pt idx="10">
                  <c:v>269130</c:v>
                </c:pt>
                <c:pt idx="11">
                  <c:v>325620</c:v>
                </c:pt>
              </c:numCache>
            </c:numRef>
          </c:val>
        </c:ser>
        <c:marker val="1"/>
        <c:axId val="66522112"/>
        <c:axId val="66552960"/>
      </c:lineChart>
      <c:catAx>
        <c:axId val="665221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552960"/>
        <c:crossesAt val="0"/>
        <c:auto val="1"/>
        <c:lblAlgn val="ctr"/>
        <c:lblOffset val="100"/>
      </c:catAx>
      <c:valAx>
        <c:axId val="665529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652211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72"/>
          <c:w val="0.52418879056047263"/>
          <c:h val="7.5527441092335404E-2"/>
        </c:manualLayout>
      </c:layout>
    </c:legend>
    <c:plotVisOnly val="1"/>
  </c:chart>
  <c:printSettings>
    <c:headerFooter/>
    <c:pageMargins b="0.75000000000000766" l="0.70000000000000062" r="0.70000000000000062" t="0.750000000000007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882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4199.6312900272806</c:v>
                </c:pt>
                <c:pt idx="1">
                  <c:v>3915.1698143893104</c:v>
                </c:pt>
                <c:pt idx="2">
                  <c:v>5660.3736454121299</c:v>
                </c:pt>
                <c:pt idx="3">
                  <c:v>7107.4098216624598</c:v>
                </c:pt>
                <c:pt idx="4">
                  <c:v>6665.4716375697644</c:v>
                </c:pt>
                <c:pt idx="5">
                  <c:v>7223.1228132293445</c:v>
                </c:pt>
                <c:pt idx="6">
                  <c:v>6068.4382456508138</c:v>
                </c:pt>
                <c:pt idx="7">
                  <c:v>4300.8979751835432</c:v>
                </c:pt>
                <c:pt idx="8">
                  <c:v>13724.078854332889</c:v>
                </c:pt>
                <c:pt idx="9">
                  <c:v>10545.503849905541</c:v>
                </c:pt>
                <c:pt idx="10">
                  <c:v>3133.5965316285683</c:v>
                </c:pt>
                <c:pt idx="11">
                  <c:v>5533.4736655902279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5768.9071381313515</c:v>
                </c:pt>
                <c:pt idx="1">
                  <c:v>7702.3089946310592</c:v>
                </c:pt>
                <c:pt idx="2">
                  <c:v>4440.6221724974139</c:v>
                </c:pt>
                <c:pt idx="3">
                  <c:v>5926.1473059490509</c:v>
                </c:pt>
                <c:pt idx="4">
                  <c:v>5730.4679896582875</c:v>
                </c:pt>
                <c:pt idx="5">
                  <c:v>7156.2000909046919</c:v>
                </c:pt>
                <c:pt idx="6">
                  <c:v>7506.258734382991</c:v>
                </c:pt>
                <c:pt idx="7">
                  <c:v>4647.3068987003116</c:v>
                </c:pt>
                <c:pt idx="8">
                  <c:v>11015.129001670124</c:v>
                </c:pt>
                <c:pt idx="9">
                  <c:v>5687.8398842515435</c:v>
                </c:pt>
                <c:pt idx="10">
                  <c:v>4347.6594906334994</c:v>
                </c:pt>
                <c:pt idx="11">
                  <c:v>18694.786947774315</c:v>
                </c:pt>
              </c:numCache>
            </c:numRef>
          </c:val>
        </c:ser>
        <c:marker val="1"/>
        <c:axId val="93279360"/>
        <c:axId val="93280896"/>
      </c:lineChart>
      <c:catAx>
        <c:axId val="9327936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3280896"/>
        <c:crossesAt val="0"/>
        <c:auto val="1"/>
        <c:lblAlgn val="ctr"/>
        <c:lblOffset val="100"/>
      </c:catAx>
      <c:valAx>
        <c:axId val="932808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327936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26"/>
          <c:w val="0.52571251548946718"/>
          <c:h val="0.11075973149777101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2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13090</c:v>
                </c:pt>
                <c:pt idx="1">
                  <c:v>10100</c:v>
                </c:pt>
                <c:pt idx="2">
                  <c:v>7000</c:v>
                </c:pt>
                <c:pt idx="3">
                  <c:v>7860</c:v>
                </c:pt>
                <c:pt idx="4">
                  <c:v>7260</c:v>
                </c:pt>
                <c:pt idx="5">
                  <c:v>7280</c:v>
                </c:pt>
                <c:pt idx="6">
                  <c:v>12200</c:v>
                </c:pt>
                <c:pt idx="7">
                  <c:v>7400</c:v>
                </c:pt>
                <c:pt idx="8">
                  <c:v>3420</c:v>
                </c:pt>
                <c:pt idx="9">
                  <c:v>12320</c:v>
                </c:pt>
                <c:pt idx="10">
                  <c:v>7160</c:v>
                </c:pt>
                <c:pt idx="11">
                  <c:v>12600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8540</c:v>
                </c:pt>
                <c:pt idx="1">
                  <c:v>15120</c:v>
                </c:pt>
                <c:pt idx="2">
                  <c:v>15000</c:v>
                </c:pt>
                <c:pt idx="3">
                  <c:v>20000</c:v>
                </c:pt>
                <c:pt idx="4">
                  <c:v>10900</c:v>
                </c:pt>
                <c:pt idx="5">
                  <c:v>6880</c:v>
                </c:pt>
                <c:pt idx="6">
                  <c:v>9060</c:v>
                </c:pt>
                <c:pt idx="7">
                  <c:v>6680</c:v>
                </c:pt>
                <c:pt idx="8">
                  <c:v>14680</c:v>
                </c:pt>
                <c:pt idx="9">
                  <c:v>3740</c:v>
                </c:pt>
                <c:pt idx="10">
                  <c:v>0</c:v>
                </c:pt>
                <c:pt idx="11">
                  <c:v>8160</c:v>
                </c:pt>
              </c:numCache>
            </c:numRef>
          </c:val>
        </c:ser>
        <c:marker val="1"/>
        <c:axId val="134953216"/>
        <c:axId val="188628352"/>
      </c:lineChart>
      <c:catAx>
        <c:axId val="13495321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628352"/>
        <c:crossesAt val="0"/>
        <c:auto val="1"/>
        <c:lblAlgn val="ctr"/>
        <c:lblOffset val="100"/>
      </c:catAx>
      <c:valAx>
        <c:axId val="1886283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495321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66"/>
        </c:manualLayout>
      </c:layout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9403</c:v>
                </c:pt>
                <c:pt idx="1">
                  <c:v>8229</c:v>
                </c:pt>
                <c:pt idx="2">
                  <c:v>10947</c:v>
                </c:pt>
                <c:pt idx="3">
                  <c:v>9173</c:v>
                </c:pt>
                <c:pt idx="4">
                  <c:v>10281</c:v>
                </c:pt>
                <c:pt idx="5">
                  <c:v>12710</c:v>
                </c:pt>
                <c:pt idx="6">
                  <c:v>14552</c:v>
                </c:pt>
                <c:pt idx="7">
                  <c:v>16529</c:v>
                </c:pt>
                <c:pt idx="8">
                  <c:v>15105</c:v>
                </c:pt>
                <c:pt idx="9">
                  <c:v>15938</c:v>
                </c:pt>
                <c:pt idx="10">
                  <c:v>14997</c:v>
                </c:pt>
                <c:pt idx="11">
                  <c:v>11203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14435</c:v>
                </c:pt>
                <c:pt idx="1">
                  <c:v>14304</c:v>
                </c:pt>
                <c:pt idx="2">
                  <c:v>14561</c:v>
                </c:pt>
                <c:pt idx="3">
                  <c:v>15502</c:v>
                </c:pt>
                <c:pt idx="4">
                  <c:v>16758</c:v>
                </c:pt>
                <c:pt idx="5">
                  <c:v>15437</c:v>
                </c:pt>
                <c:pt idx="6">
                  <c:v>16447</c:v>
                </c:pt>
                <c:pt idx="7">
                  <c:v>18060</c:v>
                </c:pt>
                <c:pt idx="8">
                  <c:v>17090</c:v>
                </c:pt>
                <c:pt idx="9">
                  <c:v>15353</c:v>
                </c:pt>
                <c:pt idx="10">
                  <c:v>14235</c:v>
                </c:pt>
                <c:pt idx="11">
                  <c:v>14380</c:v>
                </c:pt>
              </c:numCache>
            </c:numRef>
          </c:val>
        </c:ser>
        <c:marker val="1"/>
        <c:axId val="65273216"/>
        <c:axId val="65545344"/>
      </c:lineChart>
      <c:catAx>
        <c:axId val="6527321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5545344"/>
        <c:crosses val="autoZero"/>
        <c:auto val="1"/>
        <c:lblAlgn val="ctr"/>
        <c:lblOffset val="100"/>
      </c:catAx>
      <c:valAx>
        <c:axId val="655453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527321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88"/>
          <c:y val="0.85056911988823958"/>
          <c:w val="0.36796145739235697"/>
          <c:h val="0.12152495554991254"/>
        </c:manualLayout>
      </c:layout>
    </c:legend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5768.9071381313515</v>
          </cell>
          <cell r="D77">
            <v>7702.3089946310592</v>
          </cell>
          <cell r="E77">
            <v>4440.6221724974139</v>
          </cell>
          <cell r="F77">
            <v>5926.1473059490509</v>
          </cell>
          <cell r="G77">
            <v>5730.4679896582875</v>
          </cell>
          <cell r="H77">
            <v>7156.2000909046919</v>
          </cell>
          <cell r="I77">
            <v>7506.258734382991</v>
          </cell>
          <cell r="J77">
            <v>4647.3068987003116</v>
          </cell>
          <cell r="K77">
            <v>11015.129001670124</v>
          </cell>
          <cell r="L77">
            <v>5687.8398842515435</v>
          </cell>
          <cell r="M77">
            <v>4347.6594906334994</v>
          </cell>
          <cell r="N77">
            <v>18694.786947774315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4199.6312900272806</v>
          </cell>
          <cell r="D77">
            <v>3915.1698143893104</v>
          </cell>
          <cell r="E77">
            <v>5660.3736454121299</v>
          </cell>
          <cell r="F77">
            <v>7107.4098216624598</v>
          </cell>
          <cell r="G77">
            <v>6665.4716375697644</v>
          </cell>
          <cell r="H77">
            <v>7223.1228132293445</v>
          </cell>
          <cell r="I77">
            <v>6068.4382456508138</v>
          </cell>
          <cell r="J77">
            <v>4300.8979751835432</v>
          </cell>
          <cell r="K77">
            <v>13724.078854332889</v>
          </cell>
          <cell r="L77">
            <v>10545.503849905541</v>
          </cell>
          <cell r="M77">
            <v>3133.5965316285683</v>
          </cell>
          <cell r="N77">
            <v>5533.4736655902279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8540</v>
          </cell>
          <cell r="D76">
            <v>15120</v>
          </cell>
          <cell r="E76">
            <v>15000</v>
          </cell>
          <cell r="F76">
            <v>20000</v>
          </cell>
          <cell r="G76">
            <v>10900</v>
          </cell>
          <cell r="H76">
            <v>6880</v>
          </cell>
          <cell r="I76">
            <v>9060</v>
          </cell>
          <cell r="J76">
            <v>6680</v>
          </cell>
          <cell r="K76">
            <v>14680</v>
          </cell>
          <cell r="L76">
            <v>3740</v>
          </cell>
          <cell r="M76">
            <v>0</v>
          </cell>
          <cell r="N76">
            <v>8160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6">
          <cell r="C76">
            <v>13090</v>
          </cell>
          <cell r="D76">
            <v>10100</v>
          </cell>
          <cell r="E76">
            <v>7000</v>
          </cell>
          <cell r="F76">
            <v>7860</v>
          </cell>
          <cell r="G76">
            <v>7260</v>
          </cell>
          <cell r="H76">
            <v>7280</v>
          </cell>
          <cell r="I76">
            <v>12200</v>
          </cell>
          <cell r="J76">
            <v>7400</v>
          </cell>
          <cell r="K76">
            <v>3420</v>
          </cell>
          <cell r="L76">
            <v>12320</v>
          </cell>
          <cell r="M76">
            <v>7160</v>
          </cell>
          <cell r="N76">
            <v>12600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6">
          <cell r="F26">
            <v>310270</v>
          </cell>
          <cell r="G26">
            <v>275820</v>
          </cell>
          <cell r="H26">
            <v>290820</v>
          </cell>
          <cell r="I26">
            <v>164740</v>
          </cell>
          <cell r="J26">
            <v>343190</v>
          </cell>
          <cell r="K26">
            <v>282180</v>
          </cell>
          <cell r="L26">
            <v>326650</v>
          </cell>
          <cell r="M26">
            <v>286790</v>
          </cell>
          <cell r="N26">
            <v>442630</v>
          </cell>
          <cell r="O26">
            <v>317480</v>
          </cell>
          <cell r="P26">
            <v>269130</v>
          </cell>
          <cell r="Q26">
            <v>325620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6">
          <cell r="F26">
            <v>302960</v>
          </cell>
          <cell r="G26">
            <v>284040</v>
          </cell>
          <cell r="H26">
            <v>332720</v>
          </cell>
          <cell r="I26">
            <v>301400</v>
          </cell>
          <cell r="J26">
            <v>323280</v>
          </cell>
          <cell r="K26">
            <v>203640</v>
          </cell>
          <cell r="L26">
            <v>290880</v>
          </cell>
          <cell r="M26">
            <v>290400</v>
          </cell>
          <cell r="N26">
            <v>315760</v>
          </cell>
          <cell r="O26">
            <v>344560</v>
          </cell>
          <cell r="P26">
            <v>206720</v>
          </cell>
          <cell r="Q26">
            <v>307910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9148</v>
      </c>
      <c r="C7" s="15">
        <f>[5]GUADALHORCE!F26</f>
        <v>310270</v>
      </c>
      <c r="D7" s="16">
        <f>[5]GUADALHORCE!G26</f>
        <v>275820</v>
      </c>
      <c r="E7" s="16">
        <f>[5]GUADALHORCE!H26</f>
        <v>290820</v>
      </c>
      <c r="F7" s="16">
        <f>[5]GUADALHORCE!I26</f>
        <v>164740</v>
      </c>
      <c r="G7" s="16">
        <f>[5]GUADALHORCE!J26</f>
        <v>343190</v>
      </c>
      <c r="H7" s="16">
        <f>[5]GUADALHORCE!K26</f>
        <v>282180</v>
      </c>
      <c r="I7" s="16">
        <f>[5]GUADALHORCE!L26</f>
        <v>326650</v>
      </c>
      <c r="J7" s="16">
        <f>[5]GUADALHORCE!M26</f>
        <v>286790</v>
      </c>
      <c r="K7" s="16">
        <f>[5]GUADALHORCE!N26</f>
        <v>442630</v>
      </c>
      <c r="L7" s="16">
        <f>[5]GUADALHORCE!O26</f>
        <v>317480</v>
      </c>
      <c r="M7" s="16">
        <f>[5]GUADALHORCE!P26</f>
        <v>269130</v>
      </c>
      <c r="N7" s="15">
        <f>[5]GUADALHORCE!Q26</f>
        <v>325620</v>
      </c>
      <c r="O7" s="45">
        <f>SUM(C7:N7)</f>
        <v>3635320</v>
      </c>
      <c r="P7" s="46">
        <f>O7/B7</f>
        <v>397.38959335373852</v>
      </c>
      <c r="Q7" s="47">
        <f>P7/1000</f>
        <v>0.39738959335373852</v>
      </c>
    </row>
    <row r="8" spans="1:17" s="6" customFormat="1" ht="16.8" customHeight="1" thickBot="1">
      <c r="A8" s="18">
        <v>2015</v>
      </c>
      <c r="B8" s="27">
        <v>9201</v>
      </c>
      <c r="C8" s="30">
        <f>[6]GUADALHORCE!F26</f>
        <v>302960</v>
      </c>
      <c r="D8" s="19">
        <f>[6]GUADALHORCE!G26</f>
        <v>284040</v>
      </c>
      <c r="E8" s="19">
        <f>[6]GUADALHORCE!H26</f>
        <v>332720</v>
      </c>
      <c r="F8" s="19">
        <f>[6]GUADALHORCE!I26</f>
        <v>301400</v>
      </c>
      <c r="G8" s="19">
        <f>[6]GUADALHORCE!J26</f>
        <v>323280</v>
      </c>
      <c r="H8" s="19">
        <f>[6]GUADALHORCE!K26</f>
        <v>203640</v>
      </c>
      <c r="I8" s="19">
        <f>[6]GUADALHORCE!L26</f>
        <v>290880</v>
      </c>
      <c r="J8" s="19">
        <f>[6]GUADALHORCE!M26</f>
        <v>290400</v>
      </c>
      <c r="K8" s="19">
        <f>[6]GUADALHORCE!N26</f>
        <v>315760</v>
      </c>
      <c r="L8" s="19">
        <f>[6]GUADALHORCE!O26</f>
        <v>344560</v>
      </c>
      <c r="M8" s="19">
        <f>[6]GUADALHORCE!P26</f>
        <v>206720</v>
      </c>
      <c r="N8" s="30">
        <f>[6]GUADALHORCE!Q26</f>
        <v>307910</v>
      </c>
      <c r="O8" s="42">
        <f>SUM(C8:N8)</f>
        <v>3504270</v>
      </c>
      <c r="P8" s="43">
        <f>O8/B8</f>
        <v>380.85751548744702</v>
      </c>
      <c r="Q8" s="44">
        <f>P8/1000</f>
        <v>0.38085751548744701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24" sqref="R24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9148</v>
      </c>
      <c r="C7" s="15">
        <f>'[1]Por Municipio - 2016'!C77</f>
        <v>5768.9071381313515</v>
      </c>
      <c r="D7" s="16">
        <f>'[1]Por Municipio - 2016'!D77</f>
        <v>7702.3089946310592</v>
      </c>
      <c r="E7" s="16">
        <f>'[1]Por Municipio - 2016'!E77</f>
        <v>4440.6221724974139</v>
      </c>
      <c r="F7" s="16">
        <f>'[1]Por Municipio - 2016'!F77</f>
        <v>5926.1473059490509</v>
      </c>
      <c r="G7" s="16">
        <f>'[1]Por Municipio - 2016'!G77</f>
        <v>5730.4679896582875</v>
      </c>
      <c r="H7" s="16">
        <f>'[1]Por Municipio - 2016'!H77</f>
        <v>7156.2000909046919</v>
      </c>
      <c r="I7" s="16">
        <f>'[1]Por Municipio - 2016'!I77</f>
        <v>7506.258734382991</v>
      </c>
      <c r="J7" s="16">
        <f>'[1]Por Municipio - 2016'!J77</f>
        <v>4647.3068987003116</v>
      </c>
      <c r="K7" s="16">
        <f>'[1]Por Municipio - 2016'!K77</f>
        <v>11015.129001670124</v>
      </c>
      <c r="L7" s="16">
        <f>'[1]Por Municipio - 2016'!L77</f>
        <v>5687.8398842515435</v>
      </c>
      <c r="M7" s="16">
        <f>'[1]Por Municipio - 2016'!M77</f>
        <v>4347.6594906334994</v>
      </c>
      <c r="N7" s="71">
        <f>'[1]Por Municipio - 2016'!N77</f>
        <v>18694.786947774315</v>
      </c>
      <c r="O7" s="45">
        <f>SUM(C7:N7)</f>
        <v>88623.63464918462</v>
      </c>
      <c r="P7" s="48">
        <f>O7/B7</f>
        <v>9.687760674375232</v>
      </c>
      <c r="Q7" s="49">
        <f>P7/1000</f>
        <v>9.6877606743752329E-3</v>
      </c>
    </row>
    <row r="8" spans="1:17" s="7" customFormat="1" ht="16.8" customHeight="1" thickBot="1">
      <c r="A8" s="18">
        <v>2015</v>
      </c>
      <c r="B8" s="27">
        <v>9201</v>
      </c>
      <c r="C8" s="30">
        <f>'[2]Por Municipio - 2015'!C77</f>
        <v>4199.6312900272806</v>
      </c>
      <c r="D8" s="19">
        <f>'[2]Por Municipio - 2015'!D77</f>
        <v>3915.1698143893104</v>
      </c>
      <c r="E8" s="19">
        <f>'[2]Por Municipio - 2015'!E77</f>
        <v>5660.3736454121299</v>
      </c>
      <c r="F8" s="19">
        <f>'[2]Por Municipio - 2015'!F77</f>
        <v>7107.4098216624598</v>
      </c>
      <c r="G8" s="19">
        <f>'[2]Por Municipio - 2015'!G77</f>
        <v>6665.4716375697644</v>
      </c>
      <c r="H8" s="19">
        <f>'[2]Por Municipio - 2015'!H77</f>
        <v>7223.1228132293445</v>
      </c>
      <c r="I8" s="19">
        <f>'[2]Por Municipio - 2015'!I77</f>
        <v>6068.4382456508138</v>
      </c>
      <c r="J8" s="19">
        <f>'[2]Por Municipio - 2015'!J77</f>
        <v>4300.8979751835432</v>
      </c>
      <c r="K8" s="19">
        <f>'[2]Por Municipio - 2015'!K77</f>
        <v>13724.078854332889</v>
      </c>
      <c r="L8" s="19">
        <f>'[2]Por Municipio - 2015'!L77</f>
        <v>10545.503849905541</v>
      </c>
      <c r="M8" s="19">
        <f>'[2]Por Municipio - 2015'!M77</f>
        <v>3133.5965316285683</v>
      </c>
      <c r="N8" s="103">
        <f>'[2]Por Municipio - 2015'!N77</f>
        <v>5533.4736655902279</v>
      </c>
      <c r="O8" s="42">
        <f>SUM(C8:N8)</f>
        <v>78077.168144581883</v>
      </c>
      <c r="P8" s="50">
        <f>O8/B8</f>
        <v>8.4857263498078339</v>
      </c>
      <c r="Q8" s="51">
        <f>P8/1000</f>
        <v>8.4857263498078345E-3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9" sqref="T19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9148</v>
      </c>
      <c r="C7" s="25">
        <f>'[3]VIDRIO POR MUNICIPIOS'!C76</f>
        <v>8540</v>
      </c>
      <c r="D7" s="16">
        <f>'[3]VIDRIO POR MUNICIPIOS'!D76</f>
        <v>15120</v>
      </c>
      <c r="E7" s="16">
        <f>'[3]VIDRIO POR MUNICIPIOS'!E76</f>
        <v>15000</v>
      </c>
      <c r="F7" s="16">
        <f>'[3]VIDRIO POR MUNICIPIOS'!F76</f>
        <v>20000</v>
      </c>
      <c r="G7" s="16">
        <f>'[3]VIDRIO POR MUNICIPIOS'!G76</f>
        <v>10900</v>
      </c>
      <c r="H7" s="16">
        <f>'[3]VIDRIO POR MUNICIPIOS'!H76</f>
        <v>6880</v>
      </c>
      <c r="I7" s="16">
        <f>'[3]VIDRIO POR MUNICIPIOS'!I76</f>
        <v>9060</v>
      </c>
      <c r="J7" s="16">
        <f>'[3]VIDRIO POR MUNICIPIOS'!J76</f>
        <v>6680</v>
      </c>
      <c r="K7" s="16">
        <f>'[3]VIDRIO POR MUNICIPIOS'!K76</f>
        <v>14680</v>
      </c>
      <c r="L7" s="16">
        <f>'[3]VIDRIO POR MUNICIPIOS'!L76</f>
        <v>3740</v>
      </c>
      <c r="M7" s="16">
        <f>'[3]VIDRIO POR MUNICIPIOS'!M76</f>
        <v>0</v>
      </c>
      <c r="N7" s="71">
        <f>'[3]VIDRIO POR MUNICIPIOS'!N76</f>
        <v>8160</v>
      </c>
      <c r="O7" s="67">
        <f>SUM(C7:N7)</f>
        <v>118760</v>
      </c>
      <c r="P7" s="52">
        <f>O7/B7</f>
        <v>12.982072584171403</v>
      </c>
      <c r="Q7" s="53">
        <f>P7/1000</f>
        <v>1.2982072584171403E-2</v>
      </c>
    </row>
    <row r="8" spans="1:17" s="4" customFormat="1" ht="16.8" customHeight="1" thickBot="1">
      <c r="A8" s="18">
        <v>2015</v>
      </c>
      <c r="B8" s="27">
        <v>9201</v>
      </c>
      <c r="C8" s="23">
        <f>'[4]VIDRIO POR MUNICIPIOS'!C76</f>
        <v>13090</v>
      </c>
      <c r="D8" s="69">
        <f>'[4]VIDRIO POR MUNICIPIOS'!D76</f>
        <v>10100</v>
      </c>
      <c r="E8" s="69">
        <f>'[4]VIDRIO POR MUNICIPIOS'!E76</f>
        <v>7000</v>
      </c>
      <c r="F8" s="69">
        <f>'[4]VIDRIO POR MUNICIPIOS'!F76</f>
        <v>7860</v>
      </c>
      <c r="G8" s="69">
        <f>'[4]VIDRIO POR MUNICIPIOS'!G76</f>
        <v>7260</v>
      </c>
      <c r="H8" s="69">
        <f>'[4]VIDRIO POR MUNICIPIOS'!H76</f>
        <v>7280</v>
      </c>
      <c r="I8" s="69">
        <f>'[4]VIDRIO POR MUNICIPIOS'!I76</f>
        <v>12200</v>
      </c>
      <c r="J8" s="69">
        <f>'[4]VIDRIO POR MUNICIPIOS'!J76</f>
        <v>7400</v>
      </c>
      <c r="K8" s="69">
        <f>'[4]VIDRIO POR MUNICIPIOS'!K76</f>
        <v>3420</v>
      </c>
      <c r="L8" s="69">
        <f>'[4]VIDRIO POR MUNICIPIOS'!L76</f>
        <v>12320</v>
      </c>
      <c r="M8" s="69">
        <f>'[4]VIDRIO POR MUNICIPIOS'!M76</f>
        <v>7160</v>
      </c>
      <c r="N8" s="72">
        <f>'[4]VIDRIO POR MUNICIPIOS'!N76</f>
        <v>12600</v>
      </c>
      <c r="O8" s="68">
        <f>SUM(C8:N8)</f>
        <v>107690</v>
      </c>
      <c r="P8" s="54">
        <f>O8/B8</f>
        <v>11.704162591022715</v>
      </c>
      <c r="Q8" s="55">
        <f>P8/1000</f>
        <v>1.1704162591022716E-2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0">
        <v>9148</v>
      </c>
      <c r="C7" s="56">
        <v>14435</v>
      </c>
      <c r="D7" s="57">
        <v>14304</v>
      </c>
      <c r="E7" s="58">
        <v>14561</v>
      </c>
      <c r="F7" s="58">
        <v>15502</v>
      </c>
      <c r="G7" s="58">
        <v>16758</v>
      </c>
      <c r="H7" s="58">
        <v>15437</v>
      </c>
      <c r="I7" s="58">
        <v>16447</v>
      </c>
      <c r="J7" s="58">
        <v>18060</v>
      </c>
      <c r="K7" s="58">
        <v>17090</v>
      </c>
      <c r="L7" s="58">
        <v>15353</v>
      </c>
      <c r="M7" s="58">
        <v>14235</v>
      </c>
      <c r="N7" s="57">
        <v>14380</v>
      </c>
      <c r="O7" s="65">
        <f>SUM(C7:N7)</f>
        <v>186562</v>
      </c>
      <c r="P7" s="66">
        <f>O7/B7</f>
        <v>20.393747267162222</v>
      </c>
      <c r="Q7" s="59">
        <f>P7/1000</f>
        <v>2.0393747267162223E-2</v>
      </c>
    </row>
    <row r="8" spans="1:17" s="4" customFormat="1" ht="16.8" customHeight="1" thickBot="1">
      <c r="A8" s="36">
        <v>2015</v>
      </c>
      <c r="B8" s="34">
        <v>9201</v>
      </c>
      <c r="C8" s="60">
        <v>9403</v>
      </c>
      <c r="D8" s="61">
        <v>8229</v>
      </c>
      <c r="E8" s="62">
        <v>10947</v>
      </c>
      <c r="F8" s="62">
        <v>9173</v>
      </c>
      <c r="G8" s="62">
        <v>10281</v>
      </c>
      <c r="H8" s="62">
        <v>12710</v>
      </c>
      <c r="I8" s="62">
        <v>14552</v>
      </c>
      <c r="J8" s="62">
        <v>16529</v>
      </c>
      <c r="K8" s="62">
        <v>15105</v>
      </c>
      <c r="L8" s="62">
        <v>15938</v>
      </c>
      <c r="M8" s="62">
        <v>14997</v>
      </c>
      <c r="N8" s="63">
        <v>11203</v>
      </c>
      <c r="O8" s="40">
        <f>SUM(C8:N8)</f>
        <v>149067</v>
      </c>
      <c r="P8" s="64">
        <f>O8/B8</f>
        <v>16.201173785458103</v>
      </c>
      <c r="Q8" s="41">
        <f>P8/1000</f>
        <v>1.6201173785458104E-2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