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N7"/>
  <c r="D7"/>
  <c r="E7"/>
  <c r="F7"/>
  <c r="G7"/>
  <c r="H7"/>
  <c r="I7"/>
  <c r="J7"/>
  <c r="K7"/>
  <c r="L7"/>
  <c r="M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<sst xmlns="http://schemas.openxmlformats.org/spreadsheetml/2006/main" count="76" uniqueCount="23">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</sst>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8383.7796702301148</c:v>
                </c:pt>
                <c:pt idx="1">
                  <c:v>7181.5328863924624</c:v>
                </c:pt>
                <c:pt idx="2">
                  <c:v>9290.9295162167055</c:v>
                </c:pt>
                <c:pt idx="3">
                  <c:v>8666.2656278311297</c:v>
                </c:pt>
                <c:pt idx="4">
                  <c:v>8651.9731835477432</c:v>
                </c:pt>
                <c:pt idx="5">
                  <c:v>7322.7758651929698</c:v>
                </c:pt>
                <c:pt idx="6">
                  <c:v>9490.183004167422</c:v>
                </c:pt>
                <c:pt idx="7">
                  <c:v>9871.0346077187896</c:v>
                </c:pt>
                <c:pt idx="8">
                  <c:v>8941.1849972821165</c:v>
                </c:pt>
                <c:pt idx="9">
                  <c:v>9002.5584344990039</c:v>
                </c:pt>
                <c:pt idx="10">
                  <c:v>8852.0674035151296</c:v>
                </c:pt>
                <c:pt idx="11">
                  <c:v>8461.1270157637246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10767.016245116183</c:v>
                </c:pt>
                <c:pt idx="1">
                  <c:v>8098.7538556446634</c:v>
                </c:pt>
                <c:pt idx="2">
                  <c:v>9204.8200699156896</c:v>
                </c:pt>
                <c:pt idx="3">
                  <c:v>9327.1725272465555</c:v>
                </c:pt>
                <c:pt idx="4">
                  <c:v>10038.774419082871</c:v>
                </c:pt>
                <c:pt idx="5">
                  <c:v>11785.967509767634</c:v>
                </c:pt>
                <c:pt idx="6">
                  <c:v>10925.585029816986</c:v>
                </c:pt>
                <c:pt idx="7">
                  <c:v>14008.866954554802</c:v>
                </c:pt>
                <c:pt idx="8">
                  <c:v>10298.161628624306</c:v>
                </c:pt>
                <c:pt idx="9">
                  <c:v>10881.538145177874</c:v>
                </c:pt>
                <c:pt idx="10">
                  <c:v>10485.116183425869</c:v>
                </c:pt>
                <c:pt idx="11">
                  <c:v>11719.407772979643</c:v>
                </c:pt>
              </c:numCache>
            </c:numRef>
          </c:val>
        </c:ser>
        <c:marker val="1"/>
        <c:axId val="91759360"/>
        <c:axId val="91760896"/>
      </c:lineChart>
      <c:catAx>
        <c:axId val="9175936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760896"/>
        <c:crossesAt val="0"/>
        <c:auto val="1"/>
        <c:lblAlgn val="ctr"/>
        <c:lblOffset val="100"/>
      </c:catAx>
      <c:valAx>
        <c:axId val="917608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75936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761"/>
          <c:w val="0.52418879056047263"/>
          <c:h val="7.5527441092335404E-2"/>
        </c:manualLayout>
      </c:layout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659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144.36010591350399</c:v>
                </c:pt>
                <c:pt idx="1">
                  <c:v>101.35922330097087</c:v>
                </c:pt>
                <c:pt idx="2">
                  <c:v>357.31685789938217</c:v>
                </c:pt>
                <c:pt idx="3">
                  <c:v>59.382171226831424</c:v>
                </c:pt>
                <c:pt idx="4">
                  <c:v>123.88349514563106</c:v>
                </c:pt>
                <c:pt idx="5">
                  <c:v>80.882612533097969</c:v>
                </c:pt>
                <c:pt idx="6">
                  <c:v>149.47925860547221</c:v>
                </c:pt>
                <c:pt idx="7">
                  <c:v>206.81376875551632</c:v>
                </c:pt>
                <c:pt idx="8">
                  <c:v>98.287731685789936</c:v>
                </c:pt>
                <c:pt idx="9">
                  <c:v>325.57811120917916</c:v>
                </c:pt>
                <c:pt idx="10">
                  <c:v>219.09973521624008</c:v>
                </c:pt>
                <c:pt idx="11">
                  <c:v>108.52603706972639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115.99468320779796</c:v>
                </c:pt>
                <c:pt idx="1">
                  <c:v>112.83119184758529</c:v>
                </c:pt>
                <c:pt idx="2">
                  <c:v>113.88568896765619</c:v>
                </c:pt>
                <c:pt idx="3">
                  <c:v>141.30261408949934</c:v>
                </c:pt>
                <c:pt idx="4">
                  <c:v>178.21001329198049</c:v>
                </c:pt>
                <c:pt idx="5">
                  <c:v>95.959237926451038</c:v>
                </c:pt>
                <c:pt idx="6">
                  <c:v>121.26716880815241</c:v>
                </c:pt>
                <c:pt idx="7">
                  <c:v>186.64599025254762</c:v>
                </c:pt>
                <c:pt idx="8">
                  <c:v>184.53699601240587</c:v>
                </c:pt>
                <c:pt idx="9">
                  <c:v>87.523260965883907</c:v>
                </c:pt>
                <c:pt idx="10">
                  <c:v>205.62693841382367</c:v>
                </c:pt>
                <c:pt idx="11">
                  <c:v>109.66770048737263</c:v>
                </c:pt>
              </c:numCache>
            </c:numRef>
          </c:val>
        </c:ser>
        <c:marker val="1"/>
        <c:axId val="91867008"/>
        <c:axId val="91868544"/>
      </c:lineChart>
      <c:catAx>
        <c:axId val="9186700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868544"/>
        <c:crossesAt val="0"/>
        <c:auto val="1"/>
        <c:lblAlgn val="ctr"/>
        <c:lblOffset val="100"/>
      </c:catAx>
      <c:valAx>
        <c:axId val="918685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86700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06"/>
          <c:w val="0.52571251548946718"/>
          <c:h val="0.11075973149777101"/>
        </c:manualLayout>
      </c:layout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411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168.09002620625864</c:v>
                </c:pt>
                <c:pt idx="3">
                  <c:v>0</c:v>
                </c:pt>
                <c:pt idx="4">
                  <c:v>0</c:v>
                </c:pt>
                <c:pt idx="5">
                  <c:v>185.97194388777552</c:v>
                </c:pt>
                <c:pt idx="6">
                  <c:v>0</c:v>
                </c:pt>
                <c:pt idx="7">
                  <c:v>0</c:v>
                </c:pt>
                <c:pt idx="8">
                  <c:v>198.13164791120701</c:v>
                </c:pt>
                <c:pt idx="9">
                  <c:v>293.97872668413748</c:v>
                </c:pt>
                <c:pt idx="10">
                  <c:v>114.44427316170803</c:v>
                </c:pt>
                <c:pt idx="11">
                  <c:v>251.06212424849699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95.594051816648786</c:v>
                </c:pt>
                <c:pt idx="1">
                  <c:v>283.13352751801324</c:v>
                </c:pt>
                <c:pt idx="2">
                  <c:v>261.24175992641426</c:v>
                </c:pt>
                <c:pt idx="3">
                  <c:v>0</c:v>
                </c:pt>
                <c:pt idx="4">
                  <c:v>203.59343860187033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183.89084776943125</c:v>
                </c:pt>
                <c:pt idx="9">
                  <c:v>307.9441974551587</c:v>
                </c:pt>
                <c:pt idx="10">
                  <c:v>180.24221983749811</c:v>
                </c:pt>
                <c:pt idx="11">
                  <c:v>0</c:v>
                </c:pt>
              </c:numCache>
            </c:numRef>
          </c:val>
        </c:ser>
        <c:marker val="1"/>
        <c:axId val="92850816"/>
        <c:axId val="92886528"/>
      </c:lineChart>
      <c:catAx>
        <c:axId val="9285081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886528"/>
        <c:crossesAt val="0"/>
        <c:auto val="1"/>
        <c:lblAlgn val="ctr"/>
        <c:lblOffset val="100"/>
      </c:catAx>
      <c:valAx>
        <c:axId val="928865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85081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83"/>
        </c:manualLayout>
      </c:layout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326</c:v>
                </c:pt>
                <c:pt idx="1">
                  <c:v>295</c:v>
                </c:pt>
                <c:pt idx="2">
                  <c:v>471</c:v>
                </c:pt>
                <c:pt idx="3">
                  <c:v>177</c:v>
                </c:pt>
                <c:pt idx="4">
                  <c:v>123</c:v>
                </c:pt>
                <c:pt idx="5">
                  <c:v>206</c:v>
                </c:pt>
                <c:pt idx="6">
                  <c:v>174</c:v>
                </c:pt>
                <c:pt idx="7">
                  <c:v>346</c:v>
                </c:pt>
                <c:pt idx="8">
                  <c:v>160</c:v>
                </c:pt>
                <c:pt idx="9">
                  <c:v>269</c:v>
                </c:pt>
                <c:pt idx="10">
                  <c:v>276</c:v>
                </c:pt>
                <c:pt idx="11">
                  <c:v>174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250</c:v>
                </c:pt>
                <c:pt idx="1">
                  <c:v>146</c:v>
                </c:pt>
                <c:pt idx="2">
                  <c:v>163</c:v>
                </c:pt>
                <c:pt idx="3">
                  <c:v>140</c:v>
                </c:pt>
                <c:pt idx="4">
                  <c:v>129</c:v>
                </c:pt>
                <c:pt idx="5">
                  <c:v>94</c:v>
                </c:pt>
                <c:pt idx="6">
                  <c:v>143</c:v>
                </c:pt>
                <c:pt idx="7">
                  <c:v>140</c:v>
                </c:pt>
                <c:pt idx="8">
                  <c:v>289</c:v>
                </c:pt>
                <c:pt idx="9">
                  <c:v>103</c:v>
                </c:pt>
                <c:pt idx="10">
                  <c:v>106</c:v>
                </c:pt>
                <c:pt idx="11">
                  <c:v>171</c:v>
                </c:pt>
              </c:numCache>
            </c:numRef>
          </c:val>
        </c:ser>
        <c:marker val="1"/>
        <c:axId val="94831360"/>
        <c:axId val="94832896"/>
      </c:lineChart>
      <c:catAx>
        <c:axId val="9483136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4832896"/>
        <c:crosses val="autoZero"/>
        <c:auto val="1"/>
        <c:lblAlgn val="ctr"/>
        <c:lblOffset val="100"/>
      </c:catAx>
      <c:valAx>
        <c:axId val="948328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483136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705"/>
          <c:y val="0.85056911988823958"/>
          <c:w val="0.36796145739235636"/>
          <c:h val="0.12152495554991233"/>
        </c:manualLayout>
      </c:layout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F24">
            <v>10767.016245116183</v>
          </cell>
          <cell r="G24">
            <v>8098.7538556446634</v>
          </cell>
          <cell r="H24">
            <v>9204.8200699156896</v>
          </cell>
          <cell r="I24">
            <v>9327.1725272465555</v>
          </cell>
          <cell r="J24">
            <v>10038.774419082871</v>
          </cell>
          <cell r="K24">
            <v>11785.967509767634</v>
          </cell>
          <cell r="L24">
            <v>10925.585029816986</v>
          </cell>
          <cell r="M24">
            <v>14008.866954554802</v>
          </cell>
          <cell r="N24">
            <v>10298.161628624306</v>
          </cell>
          <cell r="O24">
            <v>10881.538145177874</v>
          </cell>
          <cell r="P24">
            <v>10485.116183425869</v>
          </cell>
          <cell r="Q24">
            <v>11719.407772979643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F24">
            <v>8383.7796702301148</v>
          </cell>
          <cell r="G24">
            <v>7181.5328863924624</v>
          </cell>
          <cell r="H24">
            <v>9290.9295162167055</v>
          </cell>
          <cell r="I24">
            <v>8666.2656278311297</v>
          </cell>
          <cell r="J24">
            <v>8651.9731835477432</v>
          </cell>
          <cell r="K24">
            <v>7322.7758651929698</v>
          </cell>
          <cell r="L24">
            <v>9490.183004167422</v>
          </cell>
          <cell r="M24">
            <v>9871.0346077187896</v>
          </cell>
          <cell r="N24">
            <v>8941.1849972821165</v>
          </cell>
          <cell r="O24">
            <v>9002.5584344990039</v>
          </cell>
          <cell r="P24">
            <v>8852.0674035151296</v>
          </cell>
          <cell r="Q24">
            <v>8461.1270157637246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7">
          <cell r="C67">
            <v>115.99468320779796</v>
          </cell>
          <cell r="D67">
            <v>112.83119184758529</v>
          </cell>
          <cell r="E67">
            <v>113.88568896765619</v>
          </cell>
          <cell r="F67">
            <v>141.30261408949934</v>
          </cell>
          <cell r="G67">
            <v>178.21001329198049</v>
          </cell>
          <cell r="H67">
            <v>95.959237926451038</v>
          </cell>
          <cell r="I67">
            <v>121.26716880815241</v>
          </cell>
          <cell r="J67">
            <v>186.64599025254762</v>
          </cell>
          <cell r="K67">
            <v>184.53699601240587</v>
          </cell>
          <cell r="L67">
            <v>87.523260965883907</v>
          </cell>
          <cell r="M67">
            <v>205.62693841382367</v>
          </cell>
          <cell r="N67">
            <v>109.66770048737263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7">
          <cell r="C67">
            <v>144.36010591350399</v>
          </cell>
          <cell r="D67">
            <v>101.35922330097087</v>
          </cell>
          <cell r="E67">
            <v>357.31685789938217</v>
          </cell>
          <cell r="F67">
            <v>59.382171226831424</v>
          </cell>
          <cell r="G67">
            <v>123.88349514563106</v>
          </cell>
          <cell r="H67">
            <v>80.882612533097969</v>
          </cell>
          <cell r="I67">
            <v>149.47925860547221</v>
          </cell>
          <cell r="J67">
            <v>206.81376875551632</v>
          </cell>
          <cell r="K67">
            <v>98.287731685789936</v>
          </cell>
          <cell r="L67">
            <v>325.57811120917916</v>
          </cell>
          <cell r="M67">
            <v>219.09973521624008</v>
          </cell>
          <cell r="N67">
            <v>108.52603706972639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6">
          <cell r="C66">
            <v>95.594051816648786</v>
          </cell>
          <cell r="D66">
            <v>283.13352751801324</v>
          </cell>
          <cell r="E66">
            <v>261.24175992641426</v>
          </cell>
          <cell r="F66">
            <v>0</v>
          </cell>
          <cell r="G66">
            <v>203.59343860187033</v>
          </cell>
          <cell r="H66">
            <v>0</v>
          </cell>
          <cell r="I66">
            <v>0</v>
          </cell>
          <cell r="J66">
            <v>0</v>
          </cell>
          <cell r="K66">
            <v>183.89084776943125</v>
          </cell>
          <cell r="L66">
            <v>307.9441974551587</v>
          </cell>
          <cell r="M66">
            <v>180.24221983749811</v>
          </cell>
          <cell r="N66">
            <v>0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6">
          <cell r="C66">
            <v>0</v>
          </cell>
          <cell r="D66">
            <v>0</v>
          </cell>
          <cell r="E66">
            <v>168.09002620625864</v>
          </cell>
          <cell r="F66">
            <v>0</v>
          </cell>
          <cell r="G66">
            <v>0</v>
          </cell>
          <cell r="H66">
            <v>185.97194388777552</v>
          </cell>
          <cell r="I66">
            <v>0</v>
          </cell>
          <cell r="J66">
            <v>0</v>
          </cell>
          <cell r="K66">
            <v>198.13164791120701</v>
          </cell>
          <cell r="L66">
            <v>293.97872668413748</v>
          </cell>
          <cell r="M66">
            <v>114.44427316170803</v>
          </cell>
          <cell r="N66">
            <v>251.06212424849699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238</v>
      </c>
      <c r="C7" s="15">
        <f>[1]RONDA!F24</f>
        <v>10767.016245116183</v>
      </c>
      <c r="D7" s="16">
        <f>[1]RONDA!G24</f>
        <v>8098.7538556446634</v>
      </c>
      <c r="E7" s="16">
        <f>[1]RONDA!H24</f>
        <v>9204.8200699156896</v>
      </c>
      <c r="F7" s="16">
        <f>[1]RONDA!I24</f>
        <v>9327.1725272465555</v>
      </c>
      <c r="G7" s="16">
        <f>[1]RONDA!J24</f>
        <v>10038.774419082871</v>
      </c>
      <c r="H7" s="16">
        <f>[1]RONDA!K24</f>
        <v>11785.967509767634</v>
      </c>
      <c r="I7" s="16">
        <f>[1]RONDA!L24</f>
        <v>10925.585029816986</v>
      </c>
      <c r="J7" s="16">
        <f>[1]RONDA!M24</f>
        <v>14008.866954554802</v>
      </c>
      <c r="K7" s="16">
        <f>[1]RONDA!N24</f>
        <v>10298.161628624306</v>
      </c>
      <c r="L7" s="16">
        <f>[1]RONDA!O24</f>
        <v>10881.538145177874</v>
      </c>
      <c r="M7" s="16">
        <f>[1]RONDA!P24</f>
        <v>10485.116183425869</v>
      </c>
      <c r="N7" s="15">
        <f>[1]RONDA!Q24</f>
        <v>11719.407772979643</v>
      </c>
      <c r="O7" s="45">
        <f>SUM(C7:N7)</f>
        <v>127541.18034135307</v>
      </c>
      <c r="P7" s="46">
        <f>O7/B7</f>
        <v>535.88731235862633</v>
      </c>
      <c r="Q7" s="47">
        <f>P7/1000</f>
        <v>0.5358873123586263</v>
      </c>
    </row>
    <row r="8" spans="1:17" s="6" customFormat="1" ht="16.8" customHeight="1" thickBot="1">
      <c r="A8" s="18">
        <v>2015</v>
      </c>
      <c r="B8" s="27">
        <v>232</v>
      </c>
      <c r="C8" s="30">
        <f>[2]RONDA!F24</f>
        <v>8383.7796702301148</v>
      </c>
      <c r="D8" s="19">
        <f>[2]RONDA!G24</f>
        <v>7181.5328863924624</v>
      </c>
      <c r="E8" s="19">
        <f>[2]RONDA!H24</f>
        <v>9290.9295162167055</v>
      </c>
      <c r="F8" s="19">
        <f>[2]RONDA!I24</f>
        <v>8666.2656278311297</v>
      </c>
      <c r="G8" s="19">
        <f>[2]RONDA!J24</f>
        <v>8651.9731835477432</v>
      </c>
      <c r="H8" s="19">
        <f>[2]RONDA!K24</f>
        <v>7322.7758651929698</v>
      </c>
      <c r="I8" s="19">
        <f>[2]RONDA!L24</f>
        <v>9490.183004167422</v>
      </c>
      <c r="J8" s="19">
        <f>[2]RONDA!M24</f>
        <v>9871.0346077187896</v>
      </c>
      <c r="K8" s="19">
        <f>[2]RONDA!N24</f>
        <v>8941.1849972821165</v>
      </c>
      <c r="L8" s="19">
        <f>[2]RONDA!O24</f>
        <v>9002.5584344990039</v>
      </c>
      <c r="M8" s="19">
        <f>[2]RONDA!P24</f>
        <v>8852.0674035151296</v>
      </c>
      <c r="N8" s="30">
        <f>[2]RONDA!Q24</f>
        <v>8461.1270157637246</v>
      </c>
      <c r="O8" s="42">
        <f>SUM(C8:N8)</f>
        <v>104115.4122123573</v>
      </c>
      <c r="P8" s="43">
        <f>O8/B8</f>
        <v>448.77332850154011</v>
      </c>
      <c r="Q8" s="44">
        <f>P8/1000</f>
        <v>0.44877332850154011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D7" sqref="D7:M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238</v>
      </c>
      <c r="C7" s="15">
        <f>'[3]Por Municipio - 2016'!C67</f>
        <v>115.99468320779796</v>
      </c>
      <c r="D7" s="16">
        <f>'[3]Por Municipio - 2016'!D67</f>
        <v>112.83119184758529</v>
      </c>
      <c r="E7" s="16">
        <f>'[3]Por Municipio - 2016'!E67</f>
        <v>113.88568896765619</v>
      </c>
      <c r="F7" s="16">
        <f>'[3]Por Municipio - 2016'!F67</f>
        <v>141.30261408949934</v>
      </c>
      <c r="G7" s="16">
        <f>'[3]Por Municipio - 2016'!G67</f>
        <v>178.21001329198049</v>
      </c>
      <c r="H7" s="16">
        <f>'[3]Por Municipio - 2016'!H67</f>
        <v>95.959237926451038</v>
      </c>
      <c r="I7" s="16">
        <f>'[3]Por Municipio - 2016'!I67</f>
        <v>121.26716880815241</v>
      </c>
      <c r="J7" s="16">
        <f>'[3]Por Municipio - 2016'!J67</f>
        <v>186.64599025254762</v>
      </c>
      <c r="K7" s="16">
        <f>'[3]Por Municipio - 2016'!K67</f>
        <v>184.53699601240587</v>
      </c>
      <c r="L7" s="16">
        <f>'[3]Por Municipio - 2016'!L67</f>
        <v>87.523260965883907</v>
      </c>
      <c r="M7" s="16">
        <f>'[3]Por Municipio - 2016'!M67</f>
        <v>205.62693841382367</v>
      </c>
      <c r="N7" s="15">
        <f>'[3]Por Municipio - 2016'!N67</f>
        <v>109.66770048737263</v>
      </c>
      <c r="O7" s="45">
        <f>SUM(C7:N7)</f>
        <v>1653.4514842711565</v>
      </c>
      <c r="P7" s="48">
        <f>O7/B7</f>
        <v>6.947275143996456</v>
      </c>
      <c r="Q7" s="49">
        <f>P7/1000</f>
        <v>6.9472751439964555E-3</v>
      </c>
    </row>
    <row r="8" spans="1:17" s="7" customFormat="1" ht="16.8" customHeight="1" thickBot="1">
      <c r="A8" s="18">
        <v>2015</v>
      </c>
      <c r="B8" s="27">
        <v>232</v>
      </c>
      <c r="C8" s="30">
        <f>'[4]Por Municipio - 2015'!C67</f>
        <v>144.36010591350399</v>
      </c>
      <c r="D8" s="19">
        <f>'[4]Por Municipio - 2015'!D67</f>
        <v>101.35922330097087</v>
      </c>
      <c r="E8" s="19">
        <f>'[4]Por Municipio - 2015'!E67</f>
        <v>357.31685789938217</v>
      </c>
      <c r="F8" s="19">
        <f>'[4]Por Municipio - 2015'!F67</f>
        <v>59.382171226831424</v>
      </c>
      <c r="G8" s="19">
        <f>'[4]Por Municipio - 2015'!G67</f>
        <v>123.88349514563106</v>
      </c>
      <c r="H8" s="19">
        <f>'[4]Por Municipio - 2015'!H67</f>
        <v>80.882612533097969</v>
      </c>
      <c r="I8" s="19">
        <f>'[4]Por Municipio - 2015'!I67</f>
        <v>149.47925860547221</v>
      </c>
      <c r="J8" s="19">
        <f>'[4]Por Municipio - 2015'!J67</f>
        <v>206.81376875551632</v>
      </c>
      <c r="K8" s="19">
        <f>'[4]Por Municipio - 2015'!K67</f>
        <v>98.287731685789936</v>
      </c>
      <c r="L8" s="19">
        <f>'[4]Por Municipio - 2015'!L67</f>
        <v>325.57811120917916</v>
      </c>
      <c r="M8" s="19">
        <f>'[4]Por Municipio - 2015'!M67</f>
        <v>219.09973521624008</v>
      </c>
      <c r="N8" s="30">
        <f>'[4]Por Municipio - 2015'!N67</f>
        <v>108.52603706972639</v>
      </c>
      <c r="O8" s="42">
        <f>SUM(C8:N8)</f>
        <v>1974.9691085613413</v>
      </c>
      <c r="P8" s="50">
        <f>O8/B8</f>
        <v>8.5127978817299201</v>
      </c>
      <c r="Q8" s="51">
        <f>P8/1000</f>
        <v>8.5127978817299207E-3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22" sqref="R22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238</v>
      </c>
      <c r="C7" s="25">
        <f>'[5]VIDRIO POR MUNICIPIOS'!C66</f>
        <v>95.594051816648786</v>
      </c>
      <c r="D7" s="16">
        <f>'[5]VIDRIO POR MUNICIPIOS'!D66</f>
        <v>283.13352751801324</v>
      </c>
      <c r="E7" s="16">
        <f>'[5]VIDRIO POR MUNICIPIOS'!E66</f>
        <v>261.24175992641426</v>
      </c>
      <c r="F7" s="16">
        <f>'[5]VIDRIO POR MUNICIPIOS'!F66</f>
        <v>0</v>
      </c>
      <c r="G7" s="16">
        <f>'[5]VIDRIO POR MUNICIPIOS'!G66</f>
        <v>203.59343860187033</v>
      </c>
      <c r="H7" s="16">
        <f>'[5]VIDRIO POR MUNICIPIOS'!H66</f>
        <v>0</v>
      </c>
      <c r="I7" s="16">
        <f>'[5]VIDRIO POR MUNICIPIOS'!I66</f>
        <v>0</v>
      </c>
      <c r="J7" s="16">
        <f>'[5]VIDRIO POR MUNICIPIOS'!J66</f>
        <v>0</v>
      </c>
      <c r="K7" s="16">
        <f>'[5]VIDRIO POR MUNICIPIOS'!K66</f>
        <v>183.89084776943125</v>
      </c>
      <c r="L7" s="16">
        <f>'[5]VIDRIO POR MUNICIPIOS'!L66</f>
        <v>307.9441974551587</v>
      </c>
      <c r="M7" s="16">
        <f>'[5]VIDRIO POR MUNICIPIOS'!M66</f>
        <v>180.24221983749811</v>
      </c>
      <c r="N7" s="69">
        <f>'[5]VIDRIO POR MUNICIPIOS'!N66</f>
        <v>0</v>
      </c>
      <c r="O7" s="67">
        <f>SUM(C7:N7)</f>
        <v>1515.6400429250348</v>
      </c>
      <c r="P7" s="52">
        <f>O7/B7</f>
        <v>6.3682354744749361</v>
      </c>
      <c r="Q7" s="53">
        <f>P7/1000</f>
        <v>6.3682354744749358E-3</v>
      </c>
    </row>
    <row r="8" spans="1:17" s="4" customFormat="1" ht="16.8" customHeight="1" thickBot="1">
      <c r="A8" s="18">
        <v>2015</v>
      </c>
      <c r="B8" s="27">
        <v>232</v>
      </c>
      <c r="C8" s="23">
        <f>'[6]VIDRIO POR MUNICIPIOS'!C66</f>
        <v>0</v>
      </c>
      <c r="D8" s="70">
        <f>'[6]VIDRIO POR MUNICIPIOS'!D66</f>
        <v>0</v>
      </c>
      <c r="E8" s="70">
        <f>'[6]VIDRIO POR MUNICIPIOS'!E66</f>
        <v>168.09002620625864</v>
      </c>
      <c r="F8" s="70">
        <f>'[6]VIDRIO POR MUNICIPIOS'!F66</f>
        <v>0</v>
      </c>
      <c r="G8" s="70">
        <f>'[6]VIDRIO POR MUNICIPIOS'!G66</f>
        <v>0</v>
      </c>
      <c r="H8" s="70">
        <f>'[6]VIDRIO POR MUNICIPIOS'!H66</f>
        <v>185.97194388777552</v>
      </c>
      <c r="I8" s="70">
        <f>'[6]VIDRIO POR MUNICIPIOS'!I66</f>
        <v>0</v>
      </c>
      <c r="J8" s="70">
        <f>'[6]VIDRIO POR MUNICIPIOS'!J66</f>
        <v>0</v>
      </c>
      <c r="K8" s="70">
        <f>'[6]VIDRIO POR MUNICIPIOS'!K66</f>
        <v>198.13164791120701</v>
      </c>
      <c r="L8" s="70">
        <f>'[6]VIDRIO POR MUNICIPIOS'!L66</f>
        <v>293.97872668413748</v>
      </c>
      <c r="M8" s="70">
        <f>'[6]VIDRIO POR MUNICIPIOS'!M66</f>
        <v>114.44427316170803</v>
      </c>
      <c r="N8" s="71">
        <f>'[6]VIDRIO POR MUNICIPIOS'!N66</f>
        <v>251.06212424849699</v>
      </c>
      <c r="O8" s="68">
        <f>SUM(C8:N8)</f>
        <v>1211.6787420995836</v>
      </c>
      <c r="P8" s="54">
        <f>O8/B8</f>
        <v>5.2227531987051012</v>
      </c>
      <c r="Q8" s="55">
        <f>P8/1000</f>
        <v>5.2227531987051011E-3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238</v>
      </c>
      <c r="C7" s="56">
        <v>250</v>
      </c>
      <c r="D7" s="57">
        <v>146</v>
      </c>
      <c r="E7" s="58">
        <v>163</v>
      </c>
      <c r="F7" s="58">
        <v>140</v>
      </c>
      <c r="G7" s="58">
        <v>129</v>
      </c>
      <c r="H7" s="58">
        <v>94</v>
      </c>
      <c r="I7" s="58">
        <v>143</v>
      </c>
      <c r="J7" s="58">
        <v>140</v>
      </c>
      <c r="K7" s="58">
        <v>289</v>
      </c>
      <c r="L7" s="58">
        <v>103</v>
      </c>
      <c r="M7" s="58">
        <v>106</v>
      </c>
      <c r="N7" s="57">
        <v>171</v>
      </c>
      <c r="O7" s="65">
        <f>SUM(C7:N7)</f>
        <v>1874</v>
      </c>
      <c r="P7" s="66">
        <f>O7/B7</f>
        <v>7.8739495798319323</v>
      </c>
      <c r="Q7" s="59">
        <f>P7/1000</f>
        <v>7.8739495798319323E-3</v>
      </c>
    </row>
    <row r="8" spans="1:17" s="4" customFormat="1" ht="16.8" customHeight="1" thickBot="1">
      <c r="A8" s="36">
        <v>2015</v>
      </c>
      <c r="B8" s="34">
        <v>232</v>
      </c>
      <c r="C8" s="60">
        <v>326</v>
      </c>
      <c r="D8" s="61">
        <v>295</v>
      </c>
      <c r="E8" s="62">
        <v>471</v>
      </c>
      <c r="F8" s="62">
        <v>177</v>
      </c>
      <c r="G8" s="62">
        <v>123</v>
      </c>
      <c r="H8" s="62">
        <v>206</v>
      </c>
      <c r="I8" s="62">
        <v>174</v>
      </c>
      <c r="J8" s="62">
        <v>346</v>
      </c>
      <c r="K8" s="62">
        <v>160</v>
      </c>
      <c r="L8" s="62">
        <v>269</v>
      </c>
      <c r="M8" s="62">
        <v>276</v>
      </c>
      <c r="N8" s="63">
        <v>174</v>
      </c>
      <c r="O8" s="40">
        <f>SUM(C8:N8)</f>
        <v>2997</v>
      </c>
      <c r="P8" s="64">
        <f>O8/B8</f>
        <v>12.918103448275861</v>
      </c>
      <c r="Q8" s="41">
        <f>P8/1000</f>
        <v>1.2918103448275861E-2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