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2.xml"/>
  <Override ContentType="application/vnd.openxmlformats-officedocument.spreadsheetml.externalLink+xml" PartName="/xl/externalLinks/externalLink3.xml"/>
  <Override ContentType="application/vnd.openxmlformats-officedocument.spreadsheetml.externalLink+xml" PartName="/xl/externalLinks/externalLink4.xml"/>
  <Override ContentType="application/vnd.openxmlformats-officedocument.spreadsheetml.externalLink+xml" PartName="/xl/externalLinks/externalLink5.xml"/>
  <Override ContentType="application/vnd.openxmlformats-officedocument.spreadsheetml.externalLink+xml" PartName="/xl/externalLinks/externalLink6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no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0" windowWidth="16320" windowHeight="9540" activeTab="3"/>
  </bookViews>
  <sheets>
    <sheet name="RSU" sheetId="1" r:id="rId1"/>
    <sheet name="CARTON" sheetId="2" r:id="rId2"/>
    <sheet name="VIDRIO" sheetId="3" r:id="rId3"/>
    <sheet name="ENVASES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calcPr calcId="125725"/>
</workbook>
</file>

<file path=xl/calcChain.xml><?xml version="1.0" encoding="utf-8"?>
<calcChain xmlns="http://schemas.openxmlformats.org/spreadsheetml/2006/main">
  <c r="D8" i="3"/>
  <c r="E8"/>
  <c r="F8"/>
  <c r="G8"/>
  <c r="H8"/>
  <c r="I8"/>
  <c r="J8"/>
  <c r="K8"/>
  <c r="L8"/>
  <c r="M8"/>
  <c r="N8"/>
  <c r="D7"/>
  <c r="E7"/>
  <c r="F7"/>
  <c r="G7"/>
  <c r="H7"/>
  <c r="I7"/>
  <c r="J7"/>
  <c r="K7"/>
  <c r="L7"/>
  <c r="M7"/>
  <c r="N7"/>
  <c r="C8"/>
  <c r="C7"/>
  <c r="D8" i="2"/>
  <c r="E8"/>
  <c r="F8"/>
  <c r="G8"/>
  <c r="H8"/>
  <c r="I8"/>
  <c r="J8"/>
  <c r="K8"/>
  <c r="L8"/>
  <c r="M8"/>
  <c r="N8"/>
  <c r="D7"/>
  <c r="E7"/>
  <c r="F7"/>
  <c r="G7"/>
  <c r="H7"/>
  <c r="I7"/>
  <c r="J7"/>
  <c r="K7"/>
  <c r="L7"/>
  <c r="M7"/>
  <c r="N7"/>
  <c r="C8"/>
  <c r="C7"/>
  <c r="D8" i="1"/>
  <c r="E8"/>
  <c r="F8"/>
  <c r="G8"/>
  <c r="H8"/>
  <c r="I8"/>
  <c r="J8"/>
  <c r="K8"/>
  <c r="L8"/>
  <c r="M8"/>
  <c r="N8"/>
  <c r="D7"/>
  <c r="E7"/>
  <c r="F7"/>
  <c r="G7"/>
  <c r="H7"/>
  <c r="I7"/>
  <c r="J7"/>
  <c r="K7"/>
  <c r="L7"/>
  <c r="M7"/>
  <c r="N7"/>
  <c r="C8"/>
  <c r="C7"/>
  <c r="O7" i="4"/>
  <c r="P7" s="1"/>
  <c r="Q7" s="1"/>
  <c r="O8"/>
  <c r="P8" s="1"/>
  <c r="Q8" s="1"/>
  <c r="O8" i="1" l="1"/>
  <c r="P8" s="1"/>
  <c r="Q8" s="1"/>
  <c r="O7" i="2"/>
  <c r="P7" s="1"/>
  <c r="Q7" s="1"/>
  <c r="O7" i="1"/>
  <c r="P7" s="1"/>
  <c r="Q7" s="1"/>
  <c r="O8" i="3" l="1"/>
  <c r="P8" s="1"/>
  <c r="Q8" s="1"/>
  <c r="O7" l="1"/>
  <c r="P7" s="1"/>
  <c r="Q7" s="1"/>
  <c r="O8" i="2"/>
  <c r="P8" s="1"/>
  <c r="Q8" s="1"/>
</calcChain>
</file>

<file path=xl/sharedStrings.xml><?xml version="1.0" encoding="utf-8"?>
<sst xmlns="http://schemas.openxmlformats.org/spreadsheetml/2006/main" count="76" uniqueCount="23">
  <si>
    <t>RATIO (Kg/HAB/AÑO)</t>
  </si>
  <si>
    <t>POBLACIÓN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</si>
  <si>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</si>
  <si>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</si>
  <si>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</si>
  <si>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</si>
  <si>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</si>
  <si>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</si>
  <si>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</si>
  <si>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</si>
  <si>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</si>
  <si>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</si>
  <si>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</si>
  <si>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</si>
  <si>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* NOTA: Los lavados de contenedores de RSU se realizan una vez al mes, mas dos especiales al año.</t>
  </si>
  <si>
    <t>* NOTA: Los lavados de contenedores de SELECTIVA se realizan cuatro veces al año.</t>
  </si>
  <si>
    <t>MESES  / KILOS</t>
  </si>
  <si>
    <t>TOTAL ANUAL/KILOS</t>
  </si>
  <si>
    <t>RESUMEN DE KILOS ANUAL DE RECOGIDA EN RESIDUOS SÓLIDOS URBANOS</t>
  </si>
  <si>
    <t>RATIO (Tn/HAB/AÑO)</t>
  </si>
  <si>
    <t>RESUMEN DE KILOS ANUAL DE RECOGIDA EN PAPEL / CARTÓN</t>
  </si>
  <si>
    <t>RESUMEN DE KILOS ANUAL DE RECOGIDA EN VIDRIO</t>
  </si>
  <si>
    <t>RESUMEN DE KILOS ANUAL DE RECOGIDA EN ENVASES</t>
  </si>
</sst>
</file>

<file path=xl/styles.xml><?xml version="1.0" encoding="utf-8"?>
<styleSheet xmlns="http://schemas.openxmlformats.org/spreadsheetml/2006/main">
  <numFmts count="1">
    <numFmt numFmtId="164" formatCode="#,##0.000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Calibri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i/>
      <u/>
      <sz val="14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7"/>
      <name val="Trebuchet MS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86ED83"/>
        <bgColor indexed="64"/>
      </patternFill>
    </fill>
    <fill>
      <patternFill patternType="solid">
        <fgColor rgb="FFFFFF66"/>
        <bgColor indexed="64"/>
      </patternFill>
    </fill>
  </fills>
  <borders count="27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3">
    <xf numFmtId="0" fontId="0" fillId="0" borderId="0" xfId="0"/>
    <xf numFmtId="0" fontId="2" fillId="0" borderId="0" xfId="0" applyFont="1"/>
    <xf numFmtId="0" fontId="3" fillId="0" borderId="0" xfId="0" applyFont="1"/>
    <xf numFmtId="0" fontId="7" fillId="0" borderId="0" xfId="0" applyFont="1" applyAlignment="1">
      <alignment horizontal="right"/>
    </xf>
    <xf numFmtId="0" fontId="11" fillId="0" borderId="0" xfId="0" applyFont="1"/>
    <xf numFmtId="0" fontId="2" fillId="0" borderId="0" xfId="0" applyFont="1"/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5" fillId="0" borderId="0" xfId="1" applyFont="1" applyFill="1" applyBorder="1"/>
    <xf numFmtId="3" fontId="5" fillId="0" borderId="0" xfId="0" applyNumberFormat="1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/>
    <xf numFmtId="0" fontId="5" fillId="2" borderId="7" xfId="0" applyFont="1" applyFill="1" applyBorder="1" applyAlignment="1">
      <alignment horizontal="center" vertical="center"/>
    </xf>
    <xf numFmtId="3" fontId="15" fillId="0" borderId="13" xfId="0" applyNumberFormat="1" applyFont="1" applyBorder="1" applyAlignment="1">
      <alignment horizontal="center" vertical="center"/>
    </xf>
    <xf numFmtId="3" fontId="15" fillId="0" borderId="12" xfId="0" applyNumberFormat="1" applyFont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3" fontId="15" fillId="0" borderId="7" xfId="0" applyNumberFormat="1" applyFont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5" fillId="7" borderId="7" xfId="0" applyFont="1" applyFill="1" applyBorder="1" applyAlignment="1">
      <alignment horizontal="center" vertical="center"/>
    </xf>
    <xf numFmtId="3" fontId="15" fillId="0" borderId="3" xfId="0" applyNumberFormat="1" applyFont="1" applyBorder="1" applyAlignment="1">
      <alignment horizontal="center" vertical="center"/>
    </xf>
    <xf numFmtId="0" fontId="5" fillId="7" borderId="16" xfId="0" applyFont="1" applyFill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3" fontId="16" fillId="0" borderId="14" xfId="0" applyNumberFormat="1" applyFont="1" applyFill="1" applyBorder="1" applyAlignment="1">
      <alignment horizontal="center" vertical="center"/>
    </xf>
    <xf numFmtId="3" fontId="17" fillId="0" borderId="15" xfId="0" applyNumberFormat="1" applyFont="1" applyBorder="1" applyAlignment="1">
      <alignment horizontal="center" vertical="center"/>
    </xf>
    <xf numFmtId="0" fontId="5" fillId="7" borderId="17" xfId="0" applyFont="1" applyFill="1" applyBorder="1" applyAlignment="1">
      <alignment horizontal="center" vertical="center"/>
    </xf>
    <xf numFmtId="0" fontId="5" fillId="6" borderId="16" xfId="0" applyFont="1" applyFill="1" applyBorder="1" applyAlignment="1">
      <alignment horizontal="center" vertical="center"/>
    </xf>
    <xf numFmtId="3" fontId="15" fillId="0" borderId="18" xfId="0" applyNumberFormat="1" applyFont="1" applyBorder="1" applyAlignment="1">
      <alignment horizontal="center" vertical="center"/>
    </xf>
    <xf numFmtId="0" fontId="5" fillId="6" borderId="17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3" fontId="16" fillId="0" borderId="4" xfId="0" applyNumberFormat="1" applyFont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2" fillId="0" borderId="4" xfId="1" applyFont="1" applyFill="1" applyBorder="1" applyAlignment="1">
      <alignment horizontal="center" vertical="center"/>
    </xf>
    <xf numFmtId="3" fontId="5" fillId="3" borderId="19" xfId="0" applyNumberFormat="1" applyFont="1" applyFill="1" applyBorder="1" applyAlignment="1">
      <alignment horizontal="center" vertical="center" wrapText="1"/>
    </xf>
    <xf numFmtId="3" fontId="5" fillId="3" borderId="5" xfId="0" applyNumberFormat="1" applyFont="1" applyFill="1" applyBorder="1" applyAlignment="1">
      <alignment horizontal="center" vertical="center"/>
    </xf>
    <xf numFmtId="3" fontId="5" fillId="3" borderId="6" xfId="0" applyNumberFormat="1" applyFont="1" applyFill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164" fontId="23" fillId="8" borderId="4" xfId="0" applyNumberFormat="1" applyFont="1" applyFill="1" applyBorder="1" applyAlignment="1">
      <alignment horizontal="center" vertical="center"/>
    </xf>
    <xf numFmtId="3" fontId="18" fillId="0" borderId="15" xfId="0" applyNumberFormat="1" applyFont="1" applyBorder="1" applyAlignment="1">
      <alignment horizontal="center" vertical="center"/>
    </xf>
    <xf numFmtId="4" fontId="23" fillId="4" borderId="15" xfId="0" applyNumberFormat="1" applyFont="1" applyFill="1" applyBorder="1" applyAlignment="1">
      <alignment horizontal="center" vertical="center"/>
    </xf>
    <xf numFmtId="164" fontId="23" fillId="4" borderId="4" xfId="0" applyNumberFormat="1" applyFont="1" applyFill="1" applyBorder="1" applyAlignment="1">
      <alignment horizontal="center" vertical="center"/>
    </xf>
    <xf numFmtId="3" fontId="18" fillId="0" borderId="9" xfId="0" applyNumberFormat="1" applyFont="1" applyBorder="1" applyAlignment="1">
      <alignment horizontal="center" vertical="center"/>
    </xf>
    <xf numFmtId="4" fontId="23" fillId="4" borderId="9" xfId="0" applyNumberFormat="1" applyFont="1" applyFill="1" applyBorder="1" applyAlignment="1">
      <alignment horizontal="center" vertical="center"/>
    </xf>
    <xf numFmtId="164" fontId="23" fillId="4" borderId="9" xfId="0" applyNumberFormat="1" applyFont="1" applyFill="1" applyBorder="1" applyAlignment="1">
      <alignment horizontal="center" vertical="center"/>
    </xf>
    <xf numFmtId="4" fontId="23" fillId="5" borderId="9" xfId="0" applyNumberFormat="1" applyFont="1" applyFill="1" applyBorder="1" applyAlignment="1">
      <alignment horizontal="center" vertical="center"/>
    </xf>
    <xf numFmtId="164" fontId="23" fillId="5" borderId="9" xfId="0" applyNumberFormat="1" applyFont="1" applyFill="1" applyBorder="1" applyAlignment="1">
      <alignment horizontal="center" vertical="center"/>
    </xf>
    <xf numFmtId="4" fontId="23" fillId="5" borderId="15" xfId="0" applyNumberFormat="1" applyFont="1" applyFill="1" applyBorder="1" applyAlignment="1">
      <alignment horizontal="center" vertical="center"/>
    </xf>
    <xf numFmtId="164" fontId="23" fillId="5" borderId="4" xfId="0" applyNumberFormat="1" applyFont="1" applyFill="1" applyBorder="1" applyAlignment="1">
      <alignment horizontal="center" vertical="center"/>
    </xf>
    <xf numFmtId="4" fontId="23" fillId="7" borderId="9" xfId="0" applyNumberFormat="1" applyFont="1" applyFill="1" applyBorder="1" applyAlignment="1">
      <alignment horizontal="center" vertical="center"/>
    </xf>
    <xf numFmtId="164" fontId="23" fillId="7" borderId="9" xfId="0" applyNumberFormat="1" applyFont="1" applyFill="1" applyBorder="1" applyAlignment="1">
      <alignment horizontal="center" vertical="center"/>
    </xf>
    <xf numFmtId="4" fontId="23" fillId="7" borderId="15" xfId="0" applyNumberFormat="1" applyFont="1" applyFill="1" applyBorder="1" applyAlignment="1">
      <alignment horizontal="center" vertical="center"/>
    </xf>
    <xf numFmtId="164" fontId="23" fillId="7" borderId="4" xfId="0" applyNumberFormat="1" applyFont="1" applyFill="1" applyBorder="1" applyAlignment="1">
      <alignment horizontal="center" vertical="center"/>
    </xf>
    <xf numFmtId="3" fontId="14" fillId="0" borderId="8" xfId="0" applyNumberFormat="1" applyFont="1" applyFill="1" applyBorder="1" applyAlignment="1">
      <alignment horizontal="center" vertical="center" wrapText="1"/>
    </xf>
    <xf numFmtId="3" fontId="14" fillId="0" borderId="11" xfId="0" applyNumberFormat="1" applyFont="1" applyFill="1" applyBorder="1" applyAlignment="1">
      <alignment horizontal="center" vertical="center"/>
    </xf>
    <xf numFmtId="3" fontId="14" fillId="0" borderId="10" xfId="0" applyNumberFormat="1" applyFont="1" applyFill="1" applyBorder="1" applyAlignment="1">
      <alignment horizontal="center" vertical="center"/>
    </xf>
    <xf numFmtId="164" fontId="23" fillId="8" borderId="9" xfId="0" applyNumberFormat="1" applyFont="1" applyFill="1" applyBorder="1" applyAlignment="1">
      <alignment horizontal="center" vertical="center"/>
    </xf>
    <xf numFmtId="3" fontId="14" fillId="0" borderId="20" xfId="0" applyNumberFormat="1" applyFont="1" applyFill="1" applyBorder="1" applyAlignment="1">
      <alignment horizontal="center" vertical="center" wrapText="1"/>
    </xf>
    <xf numFmtId="3" fontId="14" fillId="0" borderId="17" xfId="0" applyNumberFormat="1" applyFont="1" applyFill="1" applyBorder="1" applyAlignment="1">
      <alignment horizontal="center" vertical="center"/>
    </xf>
    <xf numFmtId="3" fontId="14" fillId="0" borderId="7" xfId="0" applyNumberFormat="1" applyFont="1" applyFill="1" applyBorder="1" applyAlignment="1">
      <alignment horizontal="center" vertical="center"/>
    </xf>
    <xf numFmtId="3" fontId="14" fillId="0" borderId="21" xfId="0" applyNumberFormat="1" applyFont="1" applyFill="1" applyBorder="1" applyAlignment="1">
      <alignment horizontal="center" vertical="center"/>
    </xf>
    <xf numFmtId="4" fontId="5" fillId="8" borderId="15" xfId="0" applyNumberFormat="1" applyFont="1" applyFill="1" applyBorder="1" applyAlignment="1">
      <alignment horizontal="center" vertical="center"/>
    </xf>
    <xf numFmtId="3" fontId="4" fillId="0" borderId="9" xfId="0" applyNumberFormat="1" applyFont="1" applyFill="1" applyBorder="1" applyAlignment="1">
      <alignment horizontal="center" vertical="center" wrapText="1"/>
    </xf>
    <xf numFmtId="4" fontId="5" fillId="8" borderId="9" xfId="0" applyNumberFormat="1" applyFont="1" applyFill="1" applyBorder="1" applyAlignment="1">
      <alignment horizontal="center" vertical="center" wrapText="1"/>
    </xf>
    <xf numFmtId="3" fontId="18" fillId="0" borderId="22" xfId="0" applyNumberFormat="1" applyFont="1" applyBorder="1" applyAlignment="1">
      <alignment horizontal="center" vertical="center"/>
    </xf>
    <xf numFmtId="3" fontId="18" fillId="0" borderId="23" xfId="0" applyNumberFormat="1" applyFont="1" applyBorder="1" applyAlignment="1">
      <alignment horizontal="center" vertical="center"/>
    </xf>
    <xf numFmtId="3" fontId="15" fillId="0" borderId="24" xfId="0" applyNumberFormat="1" applyFont="1" applyBorder="1" applyAlignment="1">
      <alignment horizontal="center" vertical="center"/>
    </xf>
    <xf numFmtId="3" fontId="15" fillId="0" borderId="25" xfId="0" applyNumberFormat="1" applyFont="1" applyBorder="1" applyAlignment="1">
      <alignment horizontal="center" vertical="center"/>
    </xf>
    <xf numFmtId="3" fontId="15" fillId="0" borderId="26" xfId="0" applyNumberFormat="1" applyFont="1" applyBorder="1" applyAlignment="1">
      <alignment horizontal="center" vertical="center"/>
    </xf>
    <xf numFmtId="3" fontId="20" fillId="0" borderId="9" xfId="1" applyNumberFormat="1" applyFont="1" applyFill="1" applyBorder="1" applyAlignment="1">
      <alignment horizontal="center" vertical="center"/>
    </xf>
    <xf numFmtId="0" fontId="19" fillId="4" borderId="2" xfId="0" applyFont="1" applyFill="1" applyBorder="1" applyAlignment="1">
      <alignment horizontal="center" vertical="center" wrapText="1"/>
    </xf>
    <xf numFmtId="0" fontId="19" fillId="4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9" fillId="5" borderId="2" xfId="0" applyFont="1" applyFill="1" applyBorder="1" applyAlignment="1">
      <alignment horizontal="center" vertical="center" wrapText="1"/>
    </xf>
    <xf numFmtId="0" fontId="19" fillId="5" borderId="4" xfId="0" applyFont="1" applyFill="1" applyBorder="1" applyAlignment="1">
      <alignment horizontal="center" vertical="center" wrapText="1"/>
    </xf>
    <xf numFmtId="0" fontId="16" fillId="6" borderId="2" xfId="0" applyFont="1" applyFill="1" applyBorder="1" applyAlignment="1">
      <alignment horizontal="center" vertical="center"/>
    </xf>
    <xf numFmtId="0" fontId="16" fillId="6" borderId="4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center" vertical="center" wrapText="1"/>
    </xf>
    <xf numFmtId="0" fontId="18" fillId="6" borderId="4" xfId="0" applyFont="1" applyFill="1" applyBorder="1" applyAlignment="1">
      <alignment horizontal="center" vertical="center" wrapText="1"/>
    </xf>
    <xf numFmtId="0" fontId="19" fillId="7" borderId="2" xfId="0" applyFont="1" applyFill="1" applyBorder="1" applyAlignment="1">
      <alignment horizontal="center" vertical="center" wrapText="1"/>
    </xf>
    <xf numFmtId="0" fontId="19" fillId="7" borderId="4" xfId="0" applyFont="1" applyFill="1" applyBorder="1" applyAlignment="1">
      <alignment horizontal="center" vertical="center" wrapText="1"/>
    </xf>
    <xf numFmtId="0" fontId="16" fillId="7" borderId="2" xfId="0" applyFont="1" applyFill="1" applyBorder="1" applyAlignment="1">
      <alignment horizontal="center" vertical="center"/>
    </xf>
    <xf numFmtId="0" fontId="16" fillId="7" borderId="4" xfId="0" applyFont="1" applyFill="1" applyBorder="1" applyAlignment="1">
      <alignment horizontal="center" vertical="center"/>
    </xf>
    <xf numFmtId="0" fontId="18" fillId="7" borderId="2" xfId="0" applyFont="1" applyFill="1" applyBorder="1" applyAlignment="1">
      <alignment horizontal="center" vertical="center" wrapText="1"/>
    </xf>
    <xf numFmtId="0" fontId="18" fillId="7" borderId="4" xfId="0" applyFont="1" applyFill="1" applyBorder="1" applyAlignment="1">
      <alignment horizontal="center" vertical="center" wrapText="1"/>
    </xf>
    <xf numFmtId="0" fontId="18" fillId="8" borderId="2" xfId="0" applyFont="1" applyFill="1" applyBorder="1" applyAlignment="1">
      <alignment horizontal="center" vertical="center" wrapText="1"/>
    </xf>
    <xf numFmtId="0" fontId="18" fillId="8" borderId="4" xfId="0" applyFont="1" applyFill="1" applyBorder="1" applyAlignment="1">
      <alignment horizontal="center" vertical="center" wrapText="1"/>
    </xf>
    <xf numFmtId="3" fontId="4" fillId="3" borderId="2" xfId="0" applyNumberFormat="1" applyFont="1" applyFill="1" applyBorder="1" applyAlignment="1">
      <alignment horizontal="center" vertical="center" wrapText="1"/>
    </xf>
    <xf numFmtId="3" fontId="4" fillId="3" borderId="4" xfId="0" applyNumberFormat="1" applyFont="1" applyFill="1" applyBorder="1" applyAlignment="1">
      <alignment horizontal="center" vertical="center" wrapText="1"/>
    </xf>
    <xf numFmtId="3" fontId="4" fillId="8" borderId="2" xfId="0" applyNumberFormat="1" applyFont="1" applyFill="1" applyBorder="1" applyAlignment="1">
      <alignment horizontal="center" vertical="center" wrapText="1"/>
    </xf>
    <xf numFmtId="3" fontId="4" fillId="8" borderId="4" xfId="0" applyNumberFormat="1" applyFont="1" applyFill="1" applyBorder="1" applyAlignment="1">
      <alignment horizontal="center" vertical="center" wrapText="1"/>
    </xf>
    <xf numFmtId="3" fontId="20" fillId="3" borderId="2" xfId="1" applyNumberFormat="1" applyFont="1" applyFill="1" applyBorder="1" applyAlignment="1">
      <alignment horizontal="center" vertical="center"/>
    </xf>
    <xf numFmtId="3" fontId="20" fillId="3" borderId="4" xfId="1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66"/>
      <color rgb="FF86ED83"/>
    </mruColors>
  </colors>
</styleSheet>
</file>

<file path=xl/_rels/workbook.xml.rels><?xml version="1.0" encoding="UTF-8" standalone="no"?>
<Relationships xmlns="http://schemas.openxmlformats.org/package/2006/relationships">
<Relationship Id="rId1" Target="worksheets/sheet1.xml" Type="http://schemas.openxmlformats.org/officeDocument/2006/relationships/worksheet"/>
<Relationship Id="rId10" Target="externalLinks/externalLink6.xml" Type="http://schemas.openxmlformats.org/officeDocument/2006/relationships/externalLink"/>
<Relationship Id="rId11" Target="theme/theme1.xml" Type="http://schemas.openxmlformats.org/officeDocument/2006/relationships/theme"/>
<Relationship Id="rId12" Target="styles.xml" Type="http://schemas.openxmlformats.org/officeDocument/2006/relationships/styles"/>
<Relationship Id="rId13" Target="sharedStrings.xml" Type="http://schemas.openxmlformats.org/officeDocument/2006/relationships/sharedStrings"/>
<Relationship Id="rId14" Target="calcChain.xml" Type="http://schemas.openxmlformats.org/officeDocument/2006/relationships/calcChain"/>
<Relationship Id="rId2" Target="worksheets/sheet2.xml" Type="http://schemas.openxmlformats.org/officeDocument/2006/relationships/worksheet"/>
<Relationship Id="rId3" Target="worksheets/sheet3.xml" Type="http://schemas.openxmlformats.org/officeDocument/2006/relationships/worksheet"/>
<Relationship Id="rId4" Target="worksheets/sheet4.xml" Type="http://schemas.openxmlformats.org/officeDocument/2006/relationships/worksheet"/>
<Relationship Id="rId5" Target="externalLinks/externalLink1.xml" Type="http://schemas.openxmlformats.org/officeDocument/2006/relationships/externalLink"/>
<Relationship Id="rId6" Target="externalLinks/externalLink2.xml" Type="http://schemas.openxmlformats.org/officeDocument/2006/relationships/externalLink"/>
<Relationship Id="rId7" Target="externalLinks/externalLink3.xml" Type="http://schemas.openxmlformats.org/officeDocument/2006/relationships/externalLink"/>
<Relationship Id="rId8" Target="externalLinks/externalLink4.xml" Type="http://schemas.openxmlformats.org/officeDocument/2006/relationships/externalLink"/>
<Relationship Id="rId9" Target="externalLinks/externalLink5.xml" Type="http://schemas.openxmlformats.org/officeDocument/2006/relationships/externalLink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8.1075938484568053E-2"/>
          <c:y val="6.5247054564426907E-2"/>
          <c:w val="0.88015364782941952"/>
          <c:h val="0.69824072447333563"/>
        </c:manualLayout>
      </c:layout>
      <c:lineChart>
        <c:grouping val="standard"/>
        <c:ser>
          <c:idx val="0"/>
          <c:order val="0"/>
          <c:tx>
            <c:v>AÑO 2015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RSU!$C$8:$N$8</c:f>
              <c:numCache>
                <c:formatCode>#,##0</c:formatCode>
                <c:ptCount val="12"/>
                <c:pt idx="0">
                  <c:v>17698.330829577699</c:v>
                </c:pt>
                <c:pt idx="1">
                  <c:v>18303.658821565681</c:v>
                </c:pt>
                <c:pt idx="2">
                  <c:v>19677.452845935572</c:v>
                </c:pt>
                <c:pt idx="3">
                  <c:v>20969.677850108495</c:v>
                </c:pt>
                <c:pt idx="4">
                  <c:v>19950.065097646471</c:v>
                </c:pt>
                <c:pt idx="5">
                  <c:v>16878.347521281921</c:v>
                </c:pt>
                <c:pt idx="6">
                  <c:v>21997.876815222833</c:v>
                </c:pt>
                <c:pt idx="7">
                  <c:v>24382.697379402438</c:v>
                </c:pt>
                <c:pt idx="8">
                  <c:v>23938.360874645303</c:v>
                </c:pt>
                <c:pt idx="9">
                  <c:v>29852.114838925056</c:v>
                </c:pt>
                <c:pt idx="10">
                  <c:v>19696.771824403273</c:v>
                </c:pt>
                <c:pt idx="11">
                  <c:v>16039.045234518444</c:v>
                </c:pt>
              </c:numCache>
            </c:numRef>
          </c:val>
        </c:ser>
        <c:ser>
          <c:idx val="1"/>
          <c:order val="1"/>
          <c:tx>
            <c:v>AÑO 2016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RSU!$C$7:$N$7</c:f>
              <c:numCache>
                <c:formatCode>#,##0</c:formatCode>
                <c:ptCount val="12"/>
                <c:pt idx="0">
                  <c:v>21203.269134148384</c:v>
                </c:pt>
                <c:pt idx="1">
                  <c:v>18476.462904036176</c:v>
                </c:pt>
                <c:pt idx="2">
                  <c:v>16775.414503433261</c:v>
                </c:pt>
                <c:pt idx="3">
                  <c:v>17478.486015742757</c:v>
                </c:pt>
                <c:pt idx="4">
                  <c:v>17231.663038017083</c:v>
                </c:pt>
                <c:pt idx="5">
                  <c:v>18811.971194104841</c:v>
                </c:pt>
                <c:pt idx="6">
                  <c:v>15828.725506615307</c:v>
                </c:pt>
                <c:pt idx="7">
                  <c:v>24761.36660525875</c:v>
                </c:pt>
                <c:pt idx="8">
                  <c:v>19636.851448668564</c:v>
                </c:pt>
                <c:pt idx="9">
                  <c:v>20430.745268799197</c:v>
                </c:pt>
                <c:pt idx="10">
                  <c:v>19579.152570758666</c:v>
                </c:pt>
                <c:pt idx="11">
                  <c:v>19359.042036509796</c:v>
                </c:pt>
              </c:numCache>
            </c:numRef>
          </c:val>
        </c:ser>
        <c:marker val="1"/>
        <c:axId val="91758592"/>
        <c:axId val="91760512"/>
      </c:lineChart>
      <c:catAx>
        <c:axId val="91758592"/>
        <c:scaling>
          <c:orientation val="minMax"/>
        </c:scaling>
        <c:axPos val="b"/>
        <c:numFmt formatCode="#,##0.0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91760512"/>
        <c:crossesAt val="0"/>
        <c:auto val="1"/>
        <c:lblAlgn val="ctr"/>
        <c:lblOffset val="100"/>
      </c:catAx>
      <c:valAx>
        <c:axId val="91760512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91758592"/>
        <c:crosses val="autoZero"/>
        <c:crossBetween val="between"/>
      </c:valAx>
      <c:spPr>
        <a:gradFill>
          <a:gsLst>
            <a:gs pos="0">
              <a:schemeClr val="bg1">
                <a:lumMod val="50000"/>
              </a:scheme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5010190200213323"/>
          <c:y val="0.88924017611389738"/>
          <c:w val="0.52418879056047263"/>
          <c:h val="7.5527441092335404E-2"/>
        </c:manualLayout>
      </c:layout>
    </c:legend>
    <c:plotVisOnly val="1"/>
  </c:chart>
  <c:printSettings>
    <c:headerFooter/>
    <c:pageMargins b="0.75000000000000666" l="0.70000000000000062" r="0.70000000000000062" t="0.75000000000000666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autoTitleDeleted val="1"/>
    <c:plotArea>
      <c:layout>
        <c:manualLayout>
          <c:layoutTarget val="inner"/>
          <c:xMode val="edge"/>
          <c:yMode val="edge"/>
          <c:x val="8.1075938484568053E-2"/>
          <c:y val="6.1352987058831632E-2"/>
          <c:w val="0.88015364782941952"/>
          <c:h val="0.70213475213646015"/>
        </c:manualLayout>
      </c:layout>
      <c:lineChart>
        <c:grouping val="standard"/>
        <c:ser>
          <c:idx val="1"/>
          <c:order val="0"/>
          <c:tx>
            <c:v>AÑO 2015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CARTON!$C$8:$N$8</c:f>
              <c:numCache>
                <c:formatCode>#,##0</c:formatCode>
                <c:ptCount val="12"/>
                <c:pt idx="0">
                  <c:v>301.83857086973529</c:v>
                </c:pt>
                <c:pt idx="1">
                  <c:v>736.15073673229881</c:v>
                </c:pt>
                <c:pt idx="2">
                  <c:v>675.78302255835183</c:v>
                </c:pt>
                <c:pt idx="3">
                  <c:v>541.63254661624717</c:v>
                </c:pt>
                <c:pt idx="4">
                  <c:v>752.91954622506194</c:v>
                </c:pt>
                <c:pt idx="5">
                  <c:v>620.4459512322336</c:v>
                </c:pt>
                <c:pt idx="6">
                  <c:v>523.18685617420783</c:v>
                </c:pt>
                <c:pt idx="7">
                  <c:v>845.14799843525884</c:v>
                </c:pt>
                <c:pt idx="8">
                  <c:v>179.42626157256487</c:v>
                </c:pt>
                <c:pt idx="9">
                  <c:v>444.3734515582214</c:v>
                </c:pt>
                <c:pt idx="10">
                  <c:v>206.2563567609858</c:v>
                </c:pt>
                <c:pt idx="11">
                  <c:v>474.55730864519495</c:v>
                </c:pt>
              </c:numCache>
            </c:numRef>
          </c:val>
        </c:ser>
        <c:ser>
          <c:idx val="0"/>
          <c:order val="1"/>
          <c:tx>
            <c:v>AÑO 2016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CARTON!$C$7:$N$7</c:f>
              <c:numCache>
                <c:formatCode>#,##0</c:formatCode>
                <c:ptCount val="12"/>
                <c:pt idx="0">
                  <c:v>280.71335589690182</c:v>
                </c:pt>
                <c:pt idx="1">
                  <c:v>302.30669096589429</c:v>
                </c:pt>
                <c:pt idx="2">
                  <c:v>259.77325368767521</c:v>
                </c:pt>
                <c:pt idx="3">
                  <c:v>303.96771674043219</c:v>
                </c:pt>
                <c:pt idx="4">
                  <c:v>306.43910764354507</c:v>
                </c:pt>
                <c:pt idx="5">
                  <c:v>250.44008289650128</c:v>
                </c:pt>
                <c:pt idx="6">
                  <c:v>261.32878215287087</c:v>
                </c:pt>
                <c:pt idx="7">
                  <c:v>270.66195294404486</c:v>
                </c:pt>
                <c:pt idx="8">
                  <c:v>85.554065585761322</c:v>
                </c:pt>
                <c:pt idx="9">
                  <c:v>174.21918810191394</c:v>
                </c:pt>
                <c:pt idx="10">
                  <c:v>321.9943922955016</c:v>
                </c:pt>
                <c:pt idx="11">
                  <c:v>286.2172375960015</c:v>
                </c:pt>
              </c:numCache>
            </c:numRef>
          </c:val>
        </c:ser>
        <c:marker val="1"/>
        <c:axId val="91865856"/>
        <c:axId val="91868160"/>
      </c:lineChart>
      <c:catAx>
        <c:axId val="91865856"/>
        <c:scaling>
          <c:orientation val="minMax"/>
        </c:scaling>
        <c:axPos val="b"/>
        <c:numFmt formatCode="#,##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91868160"/>
        <c:crossesAt val="0"/>
        <c:auto val="1"/>
        <c:lblAlgn val="ctr"/>
        <c:lblOffset val="100"/>
      </c:catAx>
      <c:valAx>
        <c:axId val="91868160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91865856"/>
        <c:crosses val="autoZero"/>
        <c:crossBetween val="between"/>
      </c:valAx>
      <c:spPr>
        <a:gradFill>
          <a:gsLst>
            <a:gs pos="0">
              <a:srgbClr val="00B0F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2067197455336668"/>
          <c:y val="0.87477895252249027"/>
          <c:w val="0.52571251548946718"/>
          <c:h val="0.11075973149777101"/>
        </c:manualLayout>
      </c:layout>
    </c:legend>
    <c:plotVisOnly val="1"/>
  </c:chart>
  <c:printSettings>
    <c:headerFooter/>
    <c:pageMargins b="0.75000000000000688" l="0.70000000000000062" r="0.70000000000000062" t="0.75000000000000688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8.1075938484568053E-2"/>
          <c:y val="5.1797667303422397E-2"/>
          <c:w val="0.88015364782941952"/>
          <c:h val="0.71169014376161555"/>
        </c:manualLayout>
      </c:layout>
      <c:lineChart>
        <c:grouping val="standard"/>
        <c:ser>
          <c:idx val="1"/>
          <c:order val="0"/>
          <c:tx>
            <c:v>AÑO 2015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VIDRIO!$C$8:$N$8</c:f>
              <c:numCache>
                <c:formatCode>#,##0</c:formatCode>
                <c:ptCount val="12"/>
                <c:pt idx="0">
                  <c:v>798.68586858685865</c:v>
                </c:pt>
                <c:pt idx="1">
                  <c:v>539.40234023402343</c:v>
                </c:pt>
                <c:pt idx="2">
                  <c:v>513.93699369936996</c:v>
                </c:pt>
                <c:pt idx="3">
                  <c:v>636.63366336633658</c:v>
                </c:pt>
                <c:pt idx="4">
                  <c:v>796.37083708370835</c:v>
                </c:pt>
                <c:pt idx="5">
                  <c:v>597.27812781278124</c:v>
                </c:pt>
                <c:pt idx="6">
                  <c:v>847.30153015301528</c:v>
                </c:pt>
                <c:pt idx="7">
                  <c:v>645.89378937893787</c:v>
                </c:pt>
                <c:pt idx="8">
                  <c:v>828.7812781278127</c:v>
                </c:pt>
                <c:pt idx="9">
                  <c:v>754.70027002700272</c:v>
                </c:pt>
                <c:pt idx="10">
                  <c:v>763.96039603960389</c:v>
                </c:pt>
                <c:pt idx="11">
                  <c:v>486.15661566156615</c:v>
                </c:pt>
              </c:numCache>
            </c:numRef>
          </c:val>
        </c:ser>
        <c:ser>
          <c:idx val="0"/>
          <c:order val="1"/>
          <c:tx>
            <c:v>AÑO 2016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VIDRIO!$C$7:$N$7</c:f>
              <c:numCache>
                <c:formatCode>#,##0</c:formatCode>
                <c:ptCount val="12"/>
                <c:pt idx="0">
                  <c:v>691.15709915421985</c:v>
                </c:pt>
                <c:pt idx="1">
                  <c:v>998.84829944214505</c:v>
                </c:pt>
                <c:pt idx="2">
                  <c:v>580.9393557675005</c:v>
                </c:pt>
                <c:pt idx="3">
                  <c:v>629.15961849919017</c:v>
                </c:pt>
                <c:pt idx="4">
                  <c:v>569.45834083138379</c:v>
                </c:pt>
                <c:pt idx="5">
                  <c:v>709.52672305200645</c:v>
                </c:pt>
                <c:pt idx="6">
                  <c:v>0</c:v>
                </c:pt>
                <c:pt idx="7">
                  <c:v>778.41281266870612</c:v>
                </c:pt>
                <c:pt idx="8">
                  <c:v>810.55965448983261</c:v>
                </c:pt>
                <c:pt idx="9">
                  <c:v>787.59762461759942</c:v>
                </c:pt>
                <c:pt idx="10">
                  <c:v>647.52924239697677</c:v>
                </c:pt>
                <c:pt idx="11">
                  <c:v>392.65071081518806</c:v>
                </c:pt>
              </c:numCache>
            </c:numRef>
          </c:val>
        </c:ser>
        <c:marker val="1"/>
        <c:axId val="92879488"/>
        <c:axId val="92910720"/>
      </c:lineChart>
      <c:catAx>
        <c:axId val="92879488"/>
        <c:scaling>
          <c:orientation val="minMax"/>
        </c:scaling>
        <c:axPos val="b"/>
        <c:numFmt formatCode="#,##0.0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92910720"/>
        <c:crossesAt val="0"/>
        <c:auto val="1"/>
        <c:lblAlgn val="ctr"/>
        <c:lblOffset val="100"/>
      </c:catAx>
      <c:valAx>
        <c:axId val="92910720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92879488"/>
        <c:crosses val="autoZero"/>
        <c:crossBetween val="between"/>
      </c:valAx>
      <c:spPr>
        <a:gradFill>
          <a:gsLst>
            <a:gs pos="0">
              <a:srgbClr val="00B05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3748761537258176"/>
          <c:y val="0.86951627348356664"/>
          <c:w val="0.51939451277199611"/>
          <c:h val="0.11075986063872084"/>
        </c:manualLayout>
      </c:layout>
    </c:legend>
    <c:plotVisOnly val="1"/>
  </c:chart>
  <c:printSettings>
    <c:headerFooter/>
    <c:pageMargins b="0.75000000000000688" l="0.70000000000000062" r="0.70000000000000062" t="0.75000000000000688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5.6877968167258215E-2"/>
          <c:y val="3.6962365591397851E-2"/>
          <c:w val="0.90036382647291047"/>
          <c:h val="0.73688378418423506"/>
        </c:manualLayout>
      </c:layout>
      <c:lineChart>
        <c:grouping val="standard"/>
        <c:ser>
          <c:idx val="0"/>
          <c:order val="0"/>
          <c:tx>
            <c:v>AÑO 2015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ENVASES!$C$8:$N$8</c:f>
              <c:numCache>
                <c:formatCode>#,##0</c:formatCode>
                <c:ptCount val="12"/>
                <c:pt idx="0">
                  <c:v>487</c:v>
                </c:pt>
                <c:pt idx="1">
                  <c:v>330</c:v>
                </c:pt>
                <c:pt idx="2">
                  <c:v>485</c:v>
                </c:pt>
                <c:pt idx="3">
                  <c:v>378</c:v>
                </c:pt>
                <c:pt idx="4">
                  <c:v>407</c:v>
                </c:pt>
                <c:pt idx="5">
                  <c:v>356</c:v>
                </c:pt>
                <c:pt idx="6">
                  <c:v>385</c:v>
                </c:pt>
                <c:pt idx="7">
                  <c:v>700</c:v>
                </c:pt>
                <c:pt idx="8">
                  <c:v>385</c:v>
                </c:pt>
                <c:pt idx="9">
                  <c:v>498</c:v>
                </c:pt>
                <c:pt idx="10">
                  <c:v>356</c:v>
                </c:pt>
                <c:pt idx="11">
                  <c:v>363</c:v>
                </c:pt>
              </c:numCache>
            </c:numRef>
          </c:val>
        </c:ser>
        <c:ser>
          <c:idx val="1"/>
          <c:order val="1"/>
          <c:tx>
            <c:v>AÑO 2016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ENVASES!$C$7:$N$7</c:f>
              <c:numCache>
                <c:formatCode>#,##0</c:formatCode>
                <c:ptCount val="12"/>
                <c:pt idx="0">
                  <c:v>578</c:v>
                </c:pt>
                <c:pt idx="1">
                  <c:v>170</c:v>
                </c:pt>
                <c:pt idx="2">
                  <c:v>333</c:v>
                </c:pt>
                <c:pt idx="3">
                  <c:v>581</c:v>
                </c:pt>
                <c:pt idx="4">
                  <c:v>352</c:v>
                </c:pt>
                <c:pt idx="5">
                  <c:v>446</c:v>
                </c:pt>
                <c:pt idx="6">
                  <c:v>381</c:v>
                </c:pt>
                <c:pt idx="7">
                  <c:v>589</c:v>
                </c:pt>
                <c:pt idx="8">
                  <c:v>285</c:v>
                </c:pt>
                <c:pt idx="9">
                  <c:v>333</c:v>
                </c:pt>
                <c:pt idx="10">
                  <c:v>478</c:v>
                </c:pt>
                <c:pt idx="11">
                  <c:v>391</c:v>
                </c:pt>
              </c:numCache>
            </c:numRef>
          </c:val>
        </c:ser>
        <c:marker val="1"/>
        <c:axId val="95869568"/>
        <c:axId val="95876224"/>
      </c:lineChart>
      <c:catAx>
        <c:axId val="95869568"/>
        <c:scaling>
          <c:orientation val="minMax"/>
        </c:scaling>
        <c:axPos val="b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95876224"/>
        <c:crosses val="autoZero"/>
        <c:auto val="1"/>
        <c:lblAlgn val="ctr"/>
        <c:lblOffset val="100"/>
      </c:catAx>
      <c:valAx>
        <c:axId val="95876224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95869568"/>
        <c:crosses val="autoZero"/>
        <c:crossBetween val="between"/>
      </c:valAx>
      <c:spPr>
        <a:gradFill>
          <a:gsLst>
            <a:gs pos="0">
              <a:srgbClr val="FFFF0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8558469486707694"/>
          <c:y val="0.85056911988823958"/>
          <c:w val="0.36796145739235625"/>
          <c:h val="0.1215249555499123"/>
        </c:manualLayout>
      </c:layout>
    </c:legend>
    <c:plotVisOnly val="1"/>
  </c:chart>
  <c:printSettings>
    <c:headerFooter/>
    <c:pageMargins b="0.75000000000000622" l="0.70000000000000062" r="0.70000000000000062" t="0.75000000000000622" header="0.30000000000000032" footer="0.30000000000000032"/>
    <c:pageSetup/>
  </c:printSettings>
</c:chartSpace>
</file>

<file path=xl/drawings/_rels/drawing1.xml.rels><?xml version="1.0" encoding="UTF-8" standalone="no"?>
<Relationships xmlns="http://schemas.openxmlformats.org/package/2006/relationships">
<Relationship Id="rId1" Target="../charts/chart1.xml" Type="http://schemas.openxmlformats.org/officeDocument/2006/relationships/chart"/>
</Relationships>

</file>

<file path=xl/drawings/_rels/drawing2.xml.rels><?xml version="1.0" encoding="UTF-8" standalone="no"?>
<Relationships xmlns="http://schemas.openxmlformats.org/package/2006/relationships">
<Relationship Id="rId1" Target="../charts/chart2.xml" Type="http://schemas.openxmlformats.org/officeDocument/2006/relationships/chart"/>
</Relationships>

</file>

<file path=xl/drawings/_rels/drawing3.xml.rels><?xml version="1.0" encoding="UTF-8" standalone="no"?>
<Relationships xmlns="http://schemas.openxmlformats.org/package/2006/relationships">
<Relationship Id="rId1" Target="../charts/chart3.xml" Type="http://schemas.openxmlformats.org/officeDocument/2006/relationships/chart"/>
</Relationships>

</file>

<file path=xl/drawings/_rels/drawing4.xml.rels><?xml version="1.0" encoding="UTF-8" standalone="no"?>
<Relationships xmlns="http://schemas.openxmlformats.org/package/2006/relationships">
<Relationship Id="rId1" Target="../charts/chart4.xml" Type="http://schemas.openxmlformats.org/officeDocument/2006/relationships/chart"/>
</Relationships>

</file>

<file path=xl/drawings/_rels/vmlDrawing1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2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3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4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</xdr:colOff>
      <xdr:row>9</xdr:row>
      <xdr:rowOff>30480</xdr:rowOff>
    </xdr:from>
    <xdr:to>
      <xdr:col>16</xdr:col>
      <xdr:colOff>0</xdr:colOff>
      <xdr:row>29</xdr:row>
      <xdr:rowOff>114300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449580</xdr:colOff>
      <xdr:row>9</xdr:row>
      <xdr:rowOff>7620</xdr:rowOff>
    </xdr:from>
    <xdr:to>
      <xdr:col>16</xdr:col>
      <xdr:colOff>297180</xdr:colOff>
      <xdr:row>28</xdr:row>
      <xdr:rowOff>45720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16</xdr:col>
      <xdr:colOff>205740</xdr:colOff>
      <xdr:row>30</xdr:row>
      <xdr:rowOff>22860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9</xdr:row>
      <xdr:rowOff>99060</xdr:rowOff>
    </xdr:from>
    <xdr:to>
      <xdr:col>16</xdr:col>
      <xdr:colOff>198120</xdr:colOff>
      <xdr:row>30</xdr:row>
      <xdr:rowOff>38100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no"?>
<Relationships xmlns="http://schemas.openxmlformats.org/package/2006/relationships">
<Relationship Id="rId1" Target="/S900/10%20CONTROL%20RESIDUOS/9%202016/RSU%202016/Resumen%20Toneladas%20-%20RSU%20-%20Municipios%202016.xls" TargetMode="External" Type="http://schemas.openxmlformats.org/officeDocument/2006/relationships/externalLinkPath"/>
</Relationships>

</file>

<file path=xl/externalLinks/_rels/externalLink2.xml.rels><?xml version="1.0" encoding="UTF-8" standalone="no"?>
<Relationships xmlns="http://schemas.openxmlformats.org/package/2006/relationships">
<Relationship Id="rId1" Target="/S900/10%20CONTROL%20RESIDUOS/8%202015/RSU%202015/Resumen%20Toneladas%20-%20RSU%20-%20Municipios%202015.xls" TargetMode="External" Type="http://schemas.openxmlformats.org/officeDocument/2006/relationships/externalLinkPath"/>
</Relationships>

</file>

<file path=xl/externalLinks/_rels/externalLink3.xml.rels><?xml version="1.0" encoding="UTF-8" standalone="no"?>
<Relationships xmlns="http://schemas.openxmlformats.org/package/2006/relationships">
<Relationship Id="rId1" Target="/S900/10%20CONTROL%20RESIDUOS/9%202016/PAPEL-CARTON%202016/PAPEL%20RUTAS,%20MUNICIPIOS,%20LOCALIDADES%202016.xls" TargetMode="External" Type="http://schemas.openxmlformats.org/officeDocument/2006/relationships/externalLinkPath"/>
</Relationships>

</file>

<file path=xl/externalLinks/_rels/externalLink4.xml.rels><?xml version="1.0" encoding="UTF-8" standalone="no"?>
<Relationships xmlns="http://schemas.openxmlformats.org/package/2006/relationships">
<Relationship Id="rId1" Target="/S900/10%20CONTROL%20RESIDUOS/8%202015/PAPEL%20CART&#211;N%202015/PAPEL%20RUTAS,%20MUNICIPIOS,%20LOCALIDADES%202015.xls" TargetMode="External" Type="http://schemas.openxmlformats.org/officeDocument/2006/relationships/externalLinkPath"/>
</Relationships>

</file>

<file path=xl/externalLinks/_rels/externalLink5.xml.rels><?xml version="1.0" encoding="UTF-8" standalone="no"?>
<Relationships xmlns="http://schemas.openxmlformats.org/package/2006/relationships">
<Relationship Id="rId1" Target="/S900/10%20CONTROL%20RESIDUOS/9%202016/VIDRIO%202016/VIDRIO%20RUTAS%20MUNICIPIOS%20LOCALIDADES%20-%202016.xls" TargetMode="External" Type="http://schemas.openxmlformats.org/officeDocument/2006/relationships/externalLinkPath"/>
</Relationships>

</file>

<file path=xl/externalLinks/_rels/externalLink6.xml.rels><?xml version="1.0" encoding="UTF-8" standalone="no"?>
<Relationships xmlns="http://schemas.openxmlformats.org/package/2006/relationships">
<Relationship Id="rId1" Target="/S900/10%20CONTROL%20RESIDUOS/8%202015/VIDRIO%202015/VIDRIO%20RUTAS%20MUNICIPIOS%20LOCALIDADES%20-%202015.xls" TargetMode="External" Type="http://schemas.openxmlformats.org/officeDocument/2006/relationships/externalLinkPath"/>
</Relationships>
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</sheetNames>
    <sheetDataSet>
      <sheetData sheetId="0"/>
      <sheetData sheetId="1"/>
      <sheetData sheetId="2"/>
      <sheetData sheetId="3"/>
      <sheetData sheetId="4"/>
      <sheetData sheetId="5"/>
      <sheetData sheetId="6">
        <row r="12">
          <cell r="F12">
            <v>21203.269134148384</v>
          </cell>
          <cell r="G12">
            <v>18476.462904036176</v>
          </cell>
          <cell r="H12">
            <v>16775.414503433261</v>
          </cell>
          <cell r="I12">
            <v>17478.486015742757</v>
          </cell>
          <cell r="J12">
            <v>17231.663038017083</v>
          </cell>
          <cell r="K12">
            <v>18811.971194104841</v>
          </cell>
          <cell r="L12">
            <v>15828.725506615307</v>
          </cell>
          <cell r="M12">
            <v>24761.36660525875</v>
          </cell>
          <cell r="N12">
            <v>19636.851448668564</v>
          </cell>
          <cell r="O12">
            <v>20430.745268799197</v>
          </cell>
          <cell r="P12">
            <v>19579.152570758666</v>
          </cell>
          <cell r="Q12">
            <v>19359.042036509796</v>
          </cell>
        </row>
      </sheetData>
      <sheetData sheetId="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</sheetNames>
    <sheetDataSet>
      <sheetData sheetId="0"/>
      <sheetData sheetId="1"/>
      <sheetData sheetId="2"/>
      <sheetData sheetId="3"/>
      <sheetData sheetId="4"/>
      <sheetData sheetId="5"/>
      <sheetData sheetId="6">
        <row r="12">
          <cell r="F12">
            <v>17698.330829577699</v>
          </cell>
          <cell r="G12">
            <v>18303.658821565681</v>
          </cell>
          <cell r="H12">
            <v>19677.452845935572</v>
          </cell>
          <cell r="I12">
            <v>20969.677850108495</v>
          </cell>
          <cell r="J12">
            <v>19950.065097646471</v>
          </cell>
          <cell r="K12">
            <v>16878.347521281921</v>
          </cell>
          <cell r="L12">
            <v>21997.876815222833</v>
          </cell>
          <cell r="M12">
            <v>24382.697379402438</v>
          </cell>
          <cell r="N12">
            <v>23938.360874645303</v>
          </cell>
          <cell r="O12">
            <v>29852.114838925056</v>
          </cell>
          <cell r="P12">
            <v>19696.771824403273</v>
          </cell>
          <cell r="Q12">
            <v>16039.045234518444</v>
          </cell>
        </row>
      </sheetData>
      <sheetData sheetId="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NERO-2016"/>
      <sheetName val="FEBRERO-2016"/>
      <sheetName val="MARZO-2016"/>
      <sheetName val="ABRIL-2016"/>
      <sheetName val="MAYO-2016"/>
      <sheetName val="JUNIO-2016"/>
      <sheetName val="JULIO-2016"/>
      <sheetName val="AGOSTO-2016"/>
      <sheetName val="SEPTIEMBRE-2016"/>
      <sheetName val="OCTUBRE-2016"/>
      <sheetName val="NOVIEMBRE-2016"/>
      <sheetName val="DICIEMBRE-2016"/>
      <sheetName val="Por Localidades 2016"/>
      <sheetName val="Por Municipio - 20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66">
          <cell r="C66">
            <v>280.71335589690182</v>
          </cell>
          <cell r="D66">
            <v>302.30669096589429</v>
          </cell>
          <cell r="E66">
            <v>259.77325368767521</v>
          </cell>
          <cell r="F66">
            <v>303.96771674043219</v>
          </cell>
          <cell r="G66">
            <v>306.43910764354507</v>
          </cell>
          <cell r="H66">
            <v>250.44008289650128</v>
          </cell>
          <cell r="I66">
            <v>261.32878215287087</v>
          </cell>
          <cell r="J66">
            <v>270.66195294404486</v>
          </cell>
          <cell r="K66">
            <v>85.554065585761322</v>
          </cell>
          <cell r="L66">
            <v>174.21918810191394</v>
          </cell>
          <cell r="M66">
            <v>321.9943922955016</v>
          </cell>
          <cell r="N66">
            <v>286.2172375960015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ERO - 2015"/>
      <sheetName val="FEBRERO - 2015"/>
      <sheetName val="MARZO - 2015"/>
      <sheetName val="ABRIL - 2015"/>
      <sheetName val="MAYO - 2015"/>
      <sheetName val="JUNIO - 2015"/>
      <sheetName val="JULIO - 2015"/>
      <sheetName val="AGOSTO - 2015"/>
      <sheetName val="SEPTIEMBRE - 2015"/>
      <sheetName val="OCTUBRE - 2015"/>
      <sheetName val="NOVIEMBRE - 2015"/>
      <sheetName val="DICIEMBRE - 2015"/>
      <sheetName val="Por Localidades 2015"/>
      <sheetName val="Por Municipio - 20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66">
          <cell r="C66">
            <v>301.83857086973529</v>
          </cell>
          <cell r="D66">
            <v>736.15073673229881</v>
          </cell>
          <cell r="E66">
            <v>675.78302255835183</v>
          </cell>
          <cell r="F66">
            <v>541.63254661624717</v>
          </cell>
          <cell r="G66">
            <v>752.91954622506194</v>
          </cell>
          <cell r="H66">
            <v>620.4459512322336</v>
          </cell>
          <cell r="I66">
            <v>523.18685617420783</v>
          </cell>
          <cell r="J66">
            <v>845.14799843525884</v>
          </cell>
          <cell r="K66">
            <v>179.42626157256487</v>
          </cell>
          <cell r="L66">
            <v>444.3734515582214</v>
          </cell>
          <cell r="M66">
            <v>206.2563567609858</v>
          </cell>
          <cell r="N66">
            <v>474.55730864519495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6"/>
      <sheetName val="RUTAS VIDRIO FEBRERO 2016"/>
      <sheetName val="RUTAS VIDRIO MARZO 2016"/>
      <sheetName val="RUTAS VIDRIO ABRIL 2016"/>
      <sheetName val="RUTAS VIDRIO MAYO 2016"/>
      <sheetName val="RUTAS VIDRIO JUNIO 2016"/>
      <sheetName val="RUTAS VIDRIO JULIO 2016"/>
      <sheetName val="RUTAS VIDRIO AGOSTO 2016"/>
      <sheetName val="RUTAS VIDRIO SEPTIEMBRE 2016"/>
      <sheetName val="RUTAS VIDRIO OCTUBRE 2016"/>
      <sheetName val="RUTAS VIDRIO NOVIEMBRE 2016"/>
      <sheetName val="RUTAS VIDRIO DICIEMBRE 2016"/>
      <sheetName val="VIDRIO POR LOCALIDADES "/>
      <sheetName val="VIDRIO POR MUNICIPIOS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65">
          <cell r="C65">
            <v>691.15709915421985</v>
          </cell>
          <cell r="D65">
            <v>998.84829944214505</v>
          </cell>
          <cell r="E65">
            <v>580.9393557675005</v>
          </cell>
          <cell r="F65">
            <v>629.15961849919017</v>
          </cell>
          <cell r="G65">
            <v>569.45834083138379</v>
          </cell>
          <cell r="H65">
            <v>709.52672305200645</v>
          </cell>
          <cell r="I65">
            <v>0</v>
          </cell>
          <cell r="J65">
            <v>778.41281266870612</v>
          </cell>
          <cell r="K65">
            <v>810.55965448983261</v>
          </cell>
          <cell r="L65">
            <v>787.59762461759942</v>
          </cell>
          <cell r="M65">
            <v>647.52924239697677</v>
          </cell>
          <cell r="N65">
            <v>392.65071081518806</v>
          </cell>
        </row>
      </sheetData>
      <sheetData sheetId="14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5"/>
      <sheetName val="RUTAS VIDRIO FEBRERO 2015"/>
      <sheetName val="RUTAS VIDRIO MARZO 2015"/>
      <sheetName val="RUTAS VIDRIO ABRIL 2015"/>
      <sheetName val="RUTAS VIDRIO MAYO 2015"/>
      <sheetName val="RUTAS VIDRIO JUNIO 2015"/>
      <sheetName val="RUTAS VIDRIO JULIO 2015"/>
      <sheetName val="RUTAS VIDRIO AGOSTO 2015"/>
      <sheetName val="RUTAS VIDRIO SEPTIEMBRE 2015"/>
      <sheetName val="RUTAS VIDRIO OCTUBRE 2015"/>
      <sheetName val="RUTAS VIDRIO NOVIEMBRE 2015"/>
      <sheetName val="RUTAS VIDRIO DICIEMBRE 2015"/>
      <sheetName val="VIDRIO POR LOCALIDADES "/>
      <sheetName val="VIDRIO POR MUNICIP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65">
          <cell r="C65">
            <v>798.68586858685865</v>
          </cell>
          <cell r="D65">
            <v>539.40234023402343</v>
          </cell>
          <cell r="E65">
            <v>513.93699369936996</v>
          </cell>
          <cell r="F65">
            <v>636.63366336633658</v>
          </cell>
          <cell r="G65">
            <v>796.37083708370835</v>
          </cell>
          <cell r="H65">
            <v>597.27812781278124</v>
          </cell>
          <cell r="I65">
            <v>847.30153015301528</v>
          </cell>
          <cell r="J65">
            <v>645.89378937893787</v>
          </cell>
          <cell r="K65">
            <v>828.7812781278127</v>
          </cell>
          <cell r="L65">
            <v>754.70027002700272</v>
          </cell>
          <cell r="M65">
            <v>763.96039603960389</v>
          </cell>
          <cell r="N65">
            <v>486.15661566156615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
<Relationships xmlns="http://schemas.openxmlformats.org/package/2006/relationships">
<Relationship Id="rId1" Target="../printerSettings/printerSettings1.bin" Type="http://schemas.openxmlformats.org/officeDocument/2006/relationships/printerSettings"/>
<Relationship Id="rId2" Target="../drawings/drawing1.xml" Type="http://schemas.openxmlformats.org/officeDocument/2006/relationships/drawing"/>
<Relationship Id="rId3" Target="../drawings/vmlDrawing1.vml" Type="http://schemas.openxmlformats.org/officeDocument/2006/relationships/vmlDrawing"/>
</Relationships>

</file>

<file path=xl/worksheets/_rels/sheet2.xml.rels><?xml version="1.0" encoding="UTF-8" standalone="no"?>
<Relationships xmlns="http://schemas.openxmlformats.org/package/2006/relationships">
<Relationship Id="rId1" Target="../printerSettings/printerSettings2.bin" Type="http://schemas.openxmlformats.org/officeDocument/2006/relationships/printerSettings"/>
<Relationship Id="rId2" Target="../drawings/drawing2.xml" Type="http://schemas.openxmlformats.org/officeDocument/2006/relationships/drawing"/>
<Relationship Id="rId3" Target="../drawings/vmlDrawing2.vml" Type="http://schemas.openxmlformats.org/officeDocument/2006/relationships/vmlDrawing"/>
</Relationships>

</file>

<file path=xl/worksheets/_rels/sheet3.xml.rels><?xml version="1.0" encoding="UTF-8" standalone="no"?>
<Relationships xmlns="http://schemas.openxmlformats.org/package/2006/relationships">
<Relationship Id="rId1" Target="../printerSettings/printerSettings3.bin" Type="http://schemas.openxmlformats.org/officeDocument/2006/relationships/printerSettings"/>
<Relationship Id="rId2" Target="../drawings/drawing3.xml" Type="http://schemas.openxmlformats.org/officeDocument/2006/relationships/drawing"/>
<Relationship Id="rId3" Target="../drawings/vmlDrawing3.vml" Type="http://schemas.openxmlformats.org/officeDocument/2006/relationships/vmlDrawing"/>
</Relationships>

</file>

<file path=xl/worksheets/_rels/sheet4.xml.rels><?xml version="1.0" encoding="UTF-8" standalone="no"?>
<Relationships xmlns="http://schemas.openxmlformats.org/package/2006/relationships">
<Relationship Id="rId1" Target="../printerSettings/printerSettings4.bin" Type="http://schemas.openxmlformats.org/officeDocument/2006/relationships/printerSettings"/>
<Relationship Id="rId2" Target="../drawings/drawing4.xml" Type="http://schemas.openxmlformats.org/officeDocument/2006/relationships/drawing"/>
<Relationship Id="rId3" Target="../drawings/vmlDrawing4.vml" Type="http://schemas.openxmlformats.org/officeDocument/2006/relationships/vmlDrawing"/>
</Relationships>

</file>

<file path=xl/worksheets/sheet1.xml><?xml version="1.0" encoding="utf-8"?>
<worksheet xmlns="http://schemas.openxmlformats.org/spreadsheetml/2006/main" xmlns:r="http://schemas.openxmlformats.org/officeDocument/2006/relationships">
  <dimension ref="A2:Q32"/>
  <sheetViews>
    <sheetView workbookViewId="0">
      <selection activeCell="D7" sqref="D7:M8"/>
    </sheetView>
  </sheetViews>
  <sheetFormatPr baseColWidth="10" defaultRowHeight="14.4"/>
  <cols>
    <col min="1" max="1" width="8.77734375" style="2" customWidth="1"/>
    <col min="2" max="2" width="8.21875" style="2" bestFit="1" customWidth="1"/>
    <col min="3" max="3" width="7.77734375" style="1" customWidth="1"/>
    <col min="4" max="4" width="7.77734375" customWidth="1"/>
    <col min="5" max="5" width="7.77734375" style="3" customWidth="1"/>
    <col min="6" max="7" width="7.77734375" customWidth="1"/>
    <col min="8" max="8" width="7.77734375" style="3" customWidth="1"/>
    <col min="9" max="10" width="7.77734375" customWidth="1"/>
    <col min="11" max="11" width="7.77734375" style="3" customWidth="1"/>
    <col min="12" max="13" width="7.77734375" customWidth="1"/>
    <col min="14" max="14" width="7.77734375" style="3" customWidth="1"/>
    <col min="15" max="15" width="11.5546875" customWidth="1"/>
    <col min="16" max="17" width="10.6640625" bestFit="1" customWidth="1"/>
  </cols>
  <sheetData>
    <row r="2" spans="1:17" ht="18">
      <c r="C2" s="75" t="s">
        <v>18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</row>
    <row r="3" spans="1:17">
      <c r="C3" s="10"/>
      <c r="P3" s="8"/>
      <c r="Q3" s="9"/>
    </row>
    <row r="4" spans="1:17" ht="15" thickBot="1">
      <c r="C4" s="12"/>
    </row>
    <row r="5" spans="1:17" s="5" customFormat="1" ht="17.100000000000001" customHeight="1">
      <c r="A5" s="1"/>
      <c r="B5" s="78" t="s">
        <v>1</v>
      </c>
      <c r="C5" s="77" t="s">
        <v>16</v>
      </c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80" t="s">
        <v>17</v>
      </c>
      <c r="P5" s="73" t="s">
        <v>0</v>
      </c>
      <c r="Q5" s="73" t="s">
        <v>19</v>
      </c>
    </row>
    <row r="6" spans="1:17" s="5" customFormat="1" ht="17.100000000000001" customHeight="1" thickBot="1">
      <c r="A6" s="1"/>
      <c r="B6" s="79"/>
      <c r="C6" s="32" t="s">
        <v>2</v>
      </c>
      <c r="D6" s="14" t="s">
        <v>3</v>
      </c>
      <c r="E6" s="14" t="s">
        <v>4</v>
      </c>
      <c r="F6" s="14" t="s">
        <v>5</v>
      </c>
      <c r="G6" s="14" t="s">
        <v>6</v>
      </c>
      <c r="H6" s="14" t="s">
        <v>7</v>
      </c>
      <c r="I6" s="14" t="s">
        <v>8</v>
      </c>
      <c r="J6" s="14" t="s">
        <v>9</v>
      </c>
      <c r="K6" s="14" t="s">
        <v>10</v>
      </c>
      <c r="L6" s="14" t="s">
        <v>11</v>
      </c>
      <c r="M6" s="14" t="s">
        <v>12</v>
      </c>
      <c r="N6" s="33" t="s">
        <v>13</v>
      </c>
      <c r="O6" s="81"/>
      <c r="P6" s="74"/>
      <c r="Q6" s="74"/>
    </row>
    <row r="7" spans="1:17" s="5" customFormat="1" ht="16.8" customHeight="1">
      <c r="A7" s="17">
        <v>2016</v>
      </c>
      <c r="B7" s="26">
        <v>638</v>
      </c>
      <c r="C7" s="15">
        <f>[1]RONDA!F12</f>
        <v>21203.269134148384</v>
      </c>
      <c r="D7" s="16">
        <f>[1]RONDA!G12</f>
        <v>18476.462904036176</v>
      </c>
      <c r="E7" s="16">
        <f>[1]RONDA!H12</f>
        <v>16775.414503433261</v>
      </c>
      <c r="F7" s="16">
        <f>[1]RONDA!I12</f>
        <v>17478.486015742757</v>
      </c>
      <c r="G7" s="16">
        <f>[1]RONDA!J12</f>
        <v>17231.663038017083</v>
      </c>
      <c r="H7" s="16">
        <f>[1]RONDA!K12</f>
        <v>18811.971194104841</v>
      </c>
      <c r="I7" s="16">
        <f>[1]RONDA!L12</f>
        <v>15828.725506615307</v>
      </c>
      <c r="J7" s="16">
        <f>[1]RONDA!M12</f>
        <v>24761.36660525875</v>
      </c>
      <c r="K7" s="16">
        <f>[1]RONDA!N12</f>
        <v>19636.851448668564</v>
      </c>
      <c r="L7" s="16">
        <f>[1]RONDA!O12</f>
        <v>20430.745268799197</v>
      </c>
      <c r="M7" s="16">
        <f>[1]RONDA!P12</f>
        <v>19579.152570758666</v>
      </c>
      <c r="N7" s="15">
        <f>[1]RONDA!Q12</f>
        <v>19359.042036509796</v>
      </c>
      <c r="O7" s="45">
        <f>SUM(C7:N7)</f>
        <v>229573.15022609278</v>
      </c>
      <c r="P7" s="46">
        <f>O7/B7</f>
        <v>359.83252386534917</v>
      </c>
      <c r="Q7" s="47">
        <f>P7/1000</f>
        <v>0.3598325238653492</v>
      </c>
    </row>
    <row r="8" spans="1:17" s="6" customFormat="1" ht="16.8" customHeight="1" thickBot="1">
      <c r="A8" s="18">
        <v>2015</v>
      </c>
      <c r="B8" s="27">
        <v>643</v>
      </c>
      <c r="C8" s="30">
        <f>[2]RONDA!F12</f>
        <v>17698.330829577699</v>
      </c>
      <c r="D8" s="19">
        <f>[2]RONDA!G12</f>
        <v>18303.658821565681</v>
      </c>
      <c r="E8" s="19">
        <f>[2]RONDA!H12</f>
        <v>19677.452845935572</v>
      </c>
      <c r="F8" s="19">
        <f>[2]RONDA!I12</f>
        <v>20969.677850108495</v>
      </c>
      <c r="G8" s="19">
        <f>[2]RONDA!J12</f>
        <v>19950.065097646471</v>
      </c>
      <c r="H8" s="19">
        <f>[2]RONDA!K12</f>
        <v>16878.347521281921</v>
      </c>
      <c r="I8" s="19">
        <f>[2]RONDA!L12</f>
        <v>21997.876815222833</v>
      </c>
      <c r="J8" s="19">
        <f>[2]RONDA!M12</f>
        <v>24382.697379402438</v>
      </c>
      <c r="K8" s="19">
        <f>[2]RONDA!N12</f>
        <v>23938.360874645303</v>
      </c>
      <c r="L8" s="19">
        <f>[2]RONDA!O12</f>
        <v>29852.114838925056</v>
      </c>
      <c r="M8" s="19">
        <f>[2]RONDA!P12</f>
        <v>19696.771824403273</v>
      </c>
      <c r="N8" s="30">
        <f>[2]RONDA!Q12</f>
        <v>16039.045234518444</v>
      </c>
      <c r="O8" s="42">
        <f>SUM(C8:N8)</f>
        <v>249384.39993323319</v>
      </c>
      <c r="P8" s="43">
        <f>O8/B8</f>
        <v>387.84510098481053</v>
      </c>
      <c r="Q8" s="44">
        <f>P8/1000</f>
        <v>0.38784510098481051</v>
      </c>
    </row>
    <row r="22" spans="2:13" ht="15.75" customHeight="1"/>
    <row r="32" spans="2:13">
      <c r="B32" s="76" t="s">
        <v>14</v>
      </c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</row>
  </sheetData>
  <mergeCells count="7">
    <mergeCell ref="Q5:Q6"/>
    <mergeCell ref="C2:O2"/>
    <mergeCell ref="B32:M32"/>
    <mergeCell ref="C5:N5"/>
    <mergeCell ref="B5:B6"/>
    <mergeCell ref="O5:O6"/>
    <mergeCell ref="P5:P6"/>
  </mergeCells>
  <phoneticPr fontId="6" type="noConversion"/>
  <printOptions horizontalCentered="1"/>
  <pageMargins left="0.19685039370078741" right="0.19685039370078741" top="0.59055118110236227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Q31"/>
  <sheetViews>
    <sheetView workbookViewId="0">
      <selection activeCell="D7" sqref="D7:M8"/>
    </sheetView>
  </sheetViews>
  <sheetFormatPr baseColWidth="10" defaultRowHeight="14.4"/>
  <cols>
    <col min="1" max="1" width="7.109375" customWidth="1"/>
    <col min="2" max="2" width="8.21875" bestFit="1" customWidth="1"/>
    <col min="3" max="3" width="5.6640625" bestFit="1" customWidth="1"/>
    <col min="4" max="4" width="7.109375" bestFit="1" customWidth="1"/>
    <col min="5" max="7" width="5.5546875" bestFit="1" customWidth="1"/>
    <col min="8" max="8" width="5.33203125" bestFit="1" customWidth="1"/>
    <col min="9" max="9" width="5.5546875" bestFit="1" customWidth="1"/>
    <col min="10" max="10" width="6.44140625" bestFit="1" customWidth="1"/>
    <col min="11" max="11" width="8.109375" bestFit="1" customWidth="1"/>
    <col min="12" max="12" width="7.109375" bestFit="1" customWidth="1"/>
    <col min="13" max="13" width="7.44140625" bestFit="1" customWidth="1"/>
    <col min="14" max="14" width="7.21875" bestFit="1" customWidth="1"/>
    <col min="15" max="15" width="11.44140625" customWidth="1"/>
    <col min="16" max="16" width="12.33203125" customWidth="1"/>
  </cols>
  <sheetData>
    <row r="2" spans="1:17" ht="18">
      <c r="C2" s="75" t="s">
        <v>20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</row>
    <row r="3" spans="1:17" ht="17.25" customHeight="1"/>
    <row r="4" spans="1:17" ht="17.25" customHeight="1" thickBot="1"/>
    <row r="5" spans="1:17" ht="16.5" customHeight="1">
      <c r="A5" s="5"/>
      <c r="B5" s="84" t="s">
        <v>1</v>
      </c>
      <c r="C5" s="77" t="s">
        <v>16</v>
      </c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86" t="s">
        <v>17</v>
      </c>
      <c r="P5" s="82" t="s">
        <v>0</v>
      </c>
      <c r="Q5" s="82" t="s">
        <v>19</v>
      </c>
    </row>
    <row r="6" spans="1:17" ht="17.100000000000001" customHeight="1" thickBot="1">
      <c r="A6" s="5"/>
      <c r="B6" s="85"/>
      <c r="C6" s="29" t="s">
        <v>2</v>
      </c>
      <c r="D6" s="20" t="s">
        <v>3</v>
      </c>
      <c r="E6" s="20" t="s">
        <v>4</v>
      </c>
      <c r="F6" s="20" t="s">
        <v>5</v>
      </c>
      <c r="G6" s="20" t="s">
        <v>6</v>
      </c>
      <c r="H6" s="20" t="s">
        <v>7</v>
      </c>
      <c r="I6" s="20" t="s">
        <v>8</v>
      </c>
      <c r="J6" s="20" t="s">
        <v>9</v>
      </c>
      <c r="K6" s="20" t="s">
        <v>10</v>
      </c>
      <c r="L6" s="20" t="s">
        <v>11</v>
      </c>
      <c r="M6" s="20" t="s">
        <v>12</v>
      </c>
      <c r="N6" s="31" t="s">
        <v>13</v>
      </c>
      <c r="O6" s="87"/>
      <c r="P6" s="83"/>
      <c r="Q6" s="83"/>
    </row>
    <row r="7" spans="1:17" s="13" customFormat="1" ht="16.8" customHeight="1">
      <c r="A7" s="17">
        <v>2016</v>
      </c>
      <c r="B7" s="26">
        <v>638</v>
      </c>
      <c r="C7" s="15">
        <f>'[3]Por Municipio - 2016'!C66</f>
        <v>280.71335589690182</v>
      </c>
      <c r="D7" s="16">
        <f>'[3]Por Municipio - 2016'!D66</f>
        <v>302.30669096589429</v>
      </c>
      <c r="E7" s="16">
        <f>'[3]Por Municipio - 2016'!E66</f>
        <v>259.77325368767521</v>
      </c>
      <c r="F7" s="16">
        <f>'[3]Por Municipio - 2016'!F66</f>
        <v>303.96771674043219</v>
      </c>
      <c r="G7" s="16">
        <f>'[3]Por Municipio - 2016'!G66</f>
        <v>306.43910764354507</v>
      </c>
      <c r="H7" s="16">
        <f>'[3]Por Municipio - 2016'!H66</f>
        <v>250.44008289650128</v>
      </c>
      <c r="I7" s="16">
        <f>'[3]Por Municipio - 2016'!I66</f>
        <v>261.32878215287087</v>
      </c>
      <c r="J7" s="16">
        <f>'[3]Por Municipio - 2016'!J66</f>
        <v>270.66195294404486</v>
      </c>
      <c r="K7" s="16">
        <f>'[3]Por Municipio - 2016'!K66</f>
        <v>85.554065585761322</v>
      </c>
      <c r="L7" s="16">
        <f>'[3]Por Municipio - 2016'!L66</f>
        <v>174.21918810191394</v>
      </c>
      <c r="M7" s="16">
        <f>'[3]Por Municipio - 2016'!M66</f>
        <v>321.9943922955016</v>
      </c>
      <c r="N7" s="15">
        <f>'[3]Por Municipio - 2016'!N66</f>
        <v>286.2172375960015</v>
      </c>
      <c r="O7" s="45">
        <f>SUM(C7:N7)</f>
        <v>3103.6158265070435</v>
      </c>
      <c r="P7" s="48">
        <f>O7/B7</f>
        <v>4.8646016089452093</v>
      </c>
      <c r="Q7" s="49">
        <f>P7/1000</f>
        <v>4.864601608945209E-3</v>
      </c>
    </row>
    <row r="8" spans="1:17" s="7" customFormat="1" ht="16.8" customHeight="1" thickBot="1">
      <c r="A8" s="18">
        <v>2015</v>
      </c>
      <c r="B8" s="27">
        <v>643</v>
      </c>
      <c r="C8" s="30">
        <f>'[4]Por Municipio - 2015'!C66</f>
        <v>301.83857086973529</v>
      </c>
      <c r="D8" s="19">
        <f>'[4]Por Municipio - 2015'!D66</f>
        <v>736.15073673229881</v>
      </c>
      <c r="E8" s="19">
        <f>'[4]Por Municipio - 2015'!E66</f>
        <v>675.78302255835183</v>
      </c>
      <c r="F8" s="19">
        <f>'[4]Por Municipio - 2015'!F66</f>
        <v>541.63254661624717</v>
      </c>
      <c r="G8" s="19">
        <f>'[4]Por Municipio - 2015'!G66</f>
        <v>752.91954622506194</v>
      </c>
      <c r="H8" s="19">
        <f>'[4]Por Municipio - 2015'!H66</f>
        <v>620.4459512322336</v>
      </c>
      <c r="I8" s="19">
        <f>'[4]Por Municipio - 2015'!I66</f>
        <v>523.18685617420783</v>
      </c>
      <c r="J8" s="19">
        <f>'[4]Por Municipio - 2015'!J66</f>
        <v>845.14799843525884</v>
      </c>
      <c r="K8" s="19">
        <f>'[4]Por Municipio - 2015'!K66</f>
        <v>179.42626157256487</v>
      </c>
      <c r="L8" s="19">
        <f>'[4]Por Municipio - 2015'!L66</f>
        <v>444.3734515582214</v>
      </c>
      <c r="M8" s="19">
        <f>'[4]Por Municipio - 2015'!M66</f>
        <v>206.2563567609858</v>
      </c>
      <c r="N8" s="30">
        <f>'[4]Por Municipio - 2015'!N66</f>
        <v>474.55730864519495</v>
      </c>
      <c r="O8" s="42">
        <f>SUM(C8:N8)</f>
        <v>6301.7186073803632</v>
      </c>
      <c r="P8" s="50">
        <f>O8/B8</f>
        <v>9.8004955013691504</v>
      </c>
      <c r="Q8" s="51">
        <f>P8/1000</f>
        <v>9.8004955013691504E-3</v>
      </c>
    </row>
    <row r="31" spans="2:14">
      <c r="B31" s="76" t="s">
        <v>15</v>
      </c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</row>
  </sheetData>
  <mergeCells count="7">
    <mergeCell ref="Q5:Q6"/>
    <mergeCell ref="B31:N31"/>
    <mergeCell ref="C2:P2"/>
    <mergeCell ref="P5:P6"/>
    <mergeCell ref="B5:B6"/>
    <mergeCell ref="C5:N5"/>
    <mergeCell ref="O5:O6"/>
  </mergeCells>
  <phoneticPr fontId="6" type="noConversion"/>
  <printOptions horizontalCentered="1"/>
  <pageMargins left="0.39370078740157483" right="0.39370078740157483" top="0.78740157480314965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2:Q33"/>
  <sheetViews>
    <sheetView workbookViewId="0">
      <selection activeCell="D7" sqref="D7:N8"/>
    </sheetView>
  </sheetViews>
  <sheetFormatPr baseColWidth="10" defaultRowHeight="14.4"/>
  <cols>
    <col min="1" max="1" width="8.5546875" customWidth="1"/>
    <col min="2" max="2" width="8.21875" bestFit="1" customWidth="1"/>
    <col min="3" max="10" width="6.77734375" customWidth="1"/>
    <col min="11" max="11" width="8.109375" bestFit="1" customWidth="1"/>
    <col min="12" max="12" width="6.77734375" customWidth="1"/>
    <col min="13" max="13" width="7.44140625" bestFit="1" customWidth="1"/>
    <col min="14" max="14" width="7.21875" bestFit="1" customWidth="1"/>
    <col min="15" max="15" width="12" customWidth="1"/>
    <col min="16" max="16" width="10.44140625" customWidth="1"/>
  </cols>
  <sheetData>
    <row r="2" spans="1:17" ht="18">
      <c r="C2" s="75" t="s">
        <v>21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4" spans="1:17" ht="15" thickBot="1"/>
    <row r="5" spans="1:17" ht="16.5" customHeight="1">
      <c r="A5" s="5"/>
      <c r="B5" s="90" t="s">
        <v>1</v>
      </c>
      <c r="C5" s="77" t="s">
        <v>16</v>
      </c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92" t="s">
        <v>17</v>
      </c>
      <c r="P5" s="88" t="s">
        <v>0</v>
      </c>
      <c r="Q5" s="88" t="s">
        <v>19</v>
      </c>
    </row>
    <row r="6" spans="1:17" ht="17.100000000000001" customHeight="1" thickBot="1">
      <c r="A6" s="5"/>
      <c r="B6" s="91"/>
      <c r="C6" s="24" t="s">
        <v>2</v>
      </c>
      <c r="D6" s="22" t="s">
        <v>3</v>
      </c>
      <c r="E6" s="22" t="s">
        <v>4</v>
      </c>
      <c r="F6" s="22" t="s">
        <v>5</v>
      </c>
      <c r="G6" s="22" t="s">
        <v>6</v>
      </c>
      <c r="H6" s="22" t="s">
        <v>7</v>
      </c>
      <c r="I6" s="22" t="s">
        <v>8</v>
      </c>
      <c r="J6" s="22" t="s">
        <v>9</v>
      </c>
      <c r="K6" s="22" t="s">
        <v>10</v>
      </c>
      <c r="L6" s="22" t="s">
        <v>11</v>
      </c>
      <c r="M6" s="22" t="s">
        <v>12</v>
      </c>
      <c r="N6" s="28" t="s">
        <v>13</v>
      </c>
      <c r="O6" s="93"/>
      <c r="P6" s="89"/>
      <c r="Q6" s="89"/>
    </row>
    <row r="7" spans="1:17" s="13" customFormat="1" ht="16.8" customHeight="1">
      <c r="A7" s="17">
        <v>2016</v>
      </c>
      <c r="B7" s="26">
        <v>638</v>
      </c>
      <c r="C7" s="25">
        <f>'[5]VIDRIO POR MUNICIPIOS'!C65</f>
        <v>691.15709915421985</v>
      </c>
      <c r="D7" s="16">
        <f>'[5]VIDRIO POR MUNICIPIOS'!D65</f>
        <v>998.84829944214505</v>
      </c>
      <c r="E7" s="16">
        <f>'[5]VIDRIO POR MUNICIPIOS'!E65</f>
        <v>580.9393557675005</v>
      </c>
      <c r="F7" s="16">
        <f>'[5]VIDRIO POR MUNICIPIOS'!F65</f>
        <v>629.15961849919017</v>
      </c>
      <c r="G7" s="16">
        <f>'[5]VIDRIO POR MUNICIPIOS'!G65</f>
        <v>569.45834083138379</v>
      </c>
      <c r="H7" s="16">
        <f>'[5]VIDRIO POR MUNICIPIOS'!H65</f>
        <v>709.52672305200645</v>
      </c>
      <c r="I7" s="16">
        <f>'[5]VIDRIO POR MUNICIPIOS'!I65</f>
        <v>0</v>
      </c>
      <c r="J7" s="16">
        <f>'[5]VIDRIO POR MUNICIPIOS'!J65</f>
        <v>778.41281266870612</v>
      </c>
      <c r="K7" s="16">
        <f>'[5]VIDRIO POR MUNICIPIOS'!K65</f>
        <v>810.55965448983261</v>
      </c>
      <c r="L7" s="16">
        <f>'[5]VIDRIO POR MUNICIPIOS'!L65</f>
        <v>787.59762461759942</v>
      </c>
      <c r="M7" s="16">
        <f>'[5]VIDRIO POR MUNICIPIOS'!M65</f>
        <v>647.52924239697677</v>
      </c>
      <c r="N7" s="69">
        <f>'[5]VIDRIO POR MUNICIPIOS'!N65</f>
        <v>392.65071081518806</v>
      </c>
      <c r="O7" s="67">
        <f>SUM(C7:N7)</f>
        <v>7595.8394817347498</v>
      </c>
      <c r="P7" s="52">
        <f>O7/B7</f>
        <v>11.905704516825626</v>
      </c>
      <c r="Q7" s="53">
        <f>P7/1000</f>
        <v>1.1905704516825625E-2</v>
      </c>
    </row>
    <row r="8" spans="1:17" s="4" customFormat="1" ht="16.8" customHeight="1" thickBot="1">
      <c r="A8" s="18">
        <v>2015</v>
      </c>
      <c r="B8" s="27">
        <v>643</v>
      </c>
      <c r="C8" s="23">
        <f>'[6]VIDRIO POR MUNICIPIOS'!C65</f>
        <v>798.68586858685865</v>
      </c>
      <c r="D8" s="70">
        <f>'[6]VIDRIO POR MUNICIPIOS'!D65</f>
        <v>539.40234023402343</v>
      </c>
      <c r="E8" s="70">
        <f>'[6]VIDRIO POR MUNICIPIOS'!E65</f>
        <v>513.93699369936996</v>
      </c>
      <c r="F8" s="70">
        <f>'[6]VIDRIO POR MUNICIPIOS'!F65</f>
        <v>636.63366336633658</v>
      </c>
      <c r="G8" s="70">
        <f>'[6]VIDRIO POR MUNICIPIOS'!G65</f>
        <v>796.37083708370835</v>
      </c>
      <c r="H8" s="70">
        <f>'[6]VIDRIO POR MUNICIPIOS'!H65</f>
        <v>597.27812781278124</v>
      </c>
      <c r="I8" s="70">
        <f>'[6]VIDRIO POR MUNICIPIOS'!I65</f>
        <v>847.30153015301528</v>
      </c>
      <c r="J8" s="70">
        <f>'[6]VIDRIO POR MUNICIPIOS'!J65</f>
        <v>645.89378937893787</v>
      </c>
      <c r="K8" s="70">
        <f>'[6]VIDRIO POR MUNICIPIOS'!K65</f>
        <v>828.7812781278127</v>
      </c>
      <c r="L8" s="70">
        <f>'[6]VIDRIO POR MUNICIPIOS'!L65</f>
        <v>754.70027002700272</v>
      </c>
      <c r="M8" s="70">
        <f>'[6]VIDRIO POR MUNICIPIOS'!M65</f>
        <v>763.96039603960389</v>
      </c>
      <c r="N8" s="71">
        <f>'[6]VIDRIO POR MUNICIPIOS'!N65</f>
        <v>486.15661566156615</v>
      </c>
      <c r="O8" s="68">
        <f>SUM(C8:N8)</f>
        <v>8209.1017101710167</v>
      </c>
      <c r="P8" s="54">
        <f>O8/B8</f>
        <v>12.766876687668766</v>
      </c>
      <c r="Q8" s="55">
        <f>P8/1000</f>
        <v>1.2766876687668766E-2</v>
      </c>
    </row>
    <row r="33" spans="2:13">
      <c r="B33" s="76" t="s">
        <v>15</v>
      </c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21"/>
    </row>
  </sheetData>
  <mergeCells count="7">
    <mergeCell ref="Q5:Q6"/>
    <mergeCell ref="B33:L33"/>
    <mergeCell ref="P5:P6"/>
    <mergeCell ref="C2:N2"/>
    <mergeCell ref="C5:N5"/>
    <mergeCell ref="B5:B6"/>
    <mergeCell ref="O5:O6"/>
  </mergeCells>
  <phoneticPr fontId="6" type="noConversion"/>
  <printOptions horizontalCentered="1"/>
  <pageMargins left="0.39370078740157483" right="0.39370078740157483" top="0.78740157480314965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2:Q32"/>
  <sheetViews>
    <sheetView tabSelected="1" workbookViewId="0">
      <selection activeCell="N9" sqref="N9"/>
    </sheetView>
  </sheetViews>
  <sheetFormatPr baseColWidth="10" defaultRowHeight="14.4"/>
  <cols>
    <col min="1" max="1" width="7.88671875" customWidth="1"/>
    <col min="2" max="2" width="8.21875" bestFit="1" customWidth="1"/>
    <col min="3" max="3" width="7.44140625" customWidth="1"/>
    <col min="4" max="4" width="6.77734375" customWidth="1"/>
    <col min="5" max="5" width="6.6640625" customWidth="1"/>
    <col min="6" max="6" width="7.77734375" customWidth="1"/>
    <col min="7" max="7" width="7.44140625" customWidth="1"/>
    <col min="8" max="8" width="6.88671875" customWidth="1"/>
    <col min="9" max="9" width="7.109375" customWidth="1"/>
    <col min="10" max="10" width="7.6640625" customWidth="1"/>
    <col min="11" max="11" width="8.109375" customWidth="1"/>
    <col min="12" max="12" width="7" customWidth="1"/>
    <col min="13" max="14" width="8.109375" customWidth="1"/>
    <col min="15" max="17" width="10.77734375" customWidth="1"/>
  </cols>
  <sheetData>
    <row r="2" spans="1:17" ht="18">
      <c r="C2" s="75" t="s">
        <v>22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4" spans="1:17" ht="15" thickBot="1"/>
    <row r="5" spans="1:17" ht="16.5" customHeight="1">
      <c r="B5" s="100" t="s">
        <v>1</v>
      </c>
      <c r="C5" s="102" t="s">
        <v>16</v>
      </c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96" t="s">
        <v>17</v>
      </c>
      <c r="P5" s="98" t="s">
        <v>0</v>
      </c>
      <c r="Q5" s="94" t="s">
        <v>19</v>
      </c>
    </row>
    <row r="6" spans="1:17" ht="17.100000000000001" customHeight="1" thickBot="1">
      <c r="B6" s="101"/>
      <c r="C6" s="37" t="s">
        <v>2</v>
      </c>
      <c r="D6" s="38" t="s">
        <v>3</v>
      </c>
      <c r="E6" s="39" t="s">
        <v>4</v>
      </c>
      <c r="F6" s="39" t="s">
        <v>5</v>
      </c>
      <c r="G6" s="39" t="s">
        <v>6</v>
      </c>
      <c r="H6" s="39" t="s">
        <v>7</v>
      </c>
      <c r="I6" s="39" t="s">
        <v>8</v>
      </c>
      <c r="J6" s="39" t="s">
        <v>9</v>
      </c>
      <c r="K6" s="39" t="s">
        <v>10</v>
      </c>
      <c r="L6" s="39" t="s">
        <v>11</v>
      </c>
      <c r="M6" s="39" t="s">
        <v>12</v>
      </c>
      <c r="N6" s="38" t="s">
        <v>13</v>
      </c>
      <c r="O6" s="97"/>
      <c r="P6" s="99"/>
      <c r="Q6" s="95"/>
    </row>
    <row r="7" spans="1:17" ht="16.8" customHeight="1">
      <c r="A7" s="35">
        <v>2016</v>
      </c>
      <c r="B7" s="72">
        <v>638</v>
      </c>
      <c r="C7" s="56">
        <v>578</v>
      </c>
      <c r="D7" s="57">
        <v>170</v>
      </c>
      <c r="E7" s="58">
        <v>333</v>
      </c>
      <c r="F7" s="58">
        <v>581</v>
      </c>
      <c r="G7" s="58">
        <v>352</v>
      </c>
      <c r="H7" s="58">
        <v>446</v>
      </c>
      <c r="I7" s="58">
        <v>381</v>
      </c>
      <c r="J7" s="58">
        <v>589</v>
      </c>
      <c r="K7" s="58">
        <v>285</v>
      </c>
      <c r="L7" s="58">
        <v>333</v>
      </c>
      <c r="M7" s="58">
        <v>478</v>
      </c>
      <c r="N7" s="57">
        <v>391</v>
      </c>
      <c r="O7" s="65">
        <f>SUM(C7:N7)</f>
        <v>4917</v>
      </c>
      <c r="P7" s="66">
        <f>O7/B7</f>
        <v>7.7068965517241379</v>
      </c>
      <c r="Q7" s="59">
        <f>P7/1000</f>
        <v>7.7068965517241381E-3</v>
      </c>
    </row>
    <row r="8" spans="1:17" s="4" customFormat="1" ht="16.8" customHeight="1" thickBot="1">
      <c r="A8" s="36">
        <v>2015</v>
      </c>
      <c r="B8" s="34">
        <v>643</v>
      </c>
      <c r="C8" s="60">
        <v>487</v>
      </c>
      <c r="D8" s="61">
        <v>330</v>
      </c>
      <c r="E8" s="62">
        <v>485</v>
      </c>
      <c r="F8" s="62">
        <v>378</v>
      </c>
      <c r="G8" s="62">
        <v>407</v>
      </c>
      <c r="H8" s="62">
        <v>356</v>
      </c>
      <c r="I8" s="62">
        <v>385</v>
      </c>
      <c r="J8" s="62">
        <v>700</v>
      </c>
      <c r="K8" s="62">
        <v>385</v>
      </c>
      <c r="L8" s="62">
        <v>498</v>
      </c>
      <c r="M8" s="62">
        <v>356</v>
      </c>
      <c r="N8" s="63">
        <v>363</v>
      </c>
      <c r="O8" s="40">
        <f>SUM(C8:N8)</f>
        <v>5130</v>
      </c>
      <c r="P8" s="64">
        <f>O8/B8</f>
        <v>7.9782270606531878</v>
      </c>
      <c r="Q8" s="41">
        <f>P8/1000</f>
        <v>7.9782270606531883E-3</v>
      </c>
    </row>
    <row r="11" spans="1:17">
      <c r="H11" s="11"/>
    </row>
    <row r="32" spans="2:10">
      <c r="B32" s="76" t="s">
        <v>15</v>
      </c>
      <c r="C32" s="76"/>
      <c r="D32" s="76"/>
      <c r="E32" s="76"/>
      <c r="F32" s="76"/>
      <c r="G32" s="76"/>
      <c r="H32" s="76"/>
      <c r="I32" s="76"/>
      <c r="J32" s="76"/>
    </row>
  </sheetData>
  <mergeCells count="7">
    <mergeCell ref="Q5:Q6"/>
    <mergeCell ref="B32:J32"/>
    <mergeCell ref="O5:O6"/>
    <mergeCell ref="P5:P6"/>
    <mergeCell ref="C2:N2"/>
    <mergeCell ref="B5:B6"/>
    <mergeCell ref="C5:N5"/>
  </mergeCells>
  <phoneticPr fontId="6" type="noConversion"/>
  <printOptions horizontalCentered="1"/>
  <pageMargins left="0.39370078740157483" right="0.39370078740157483" top="0.78740157480314965" bottom="0.59055118110236227" header="0" footer="0"/>
  <pageSetup paperSize="9" orientation="landscape" r:id="rId1"/>
  <headerFooter alignWithMargins="0">
    <oddHeader>&amp;L&amp;G</oddHeader>
  </headerFooter>
  <ignoredErrors>
    <ignoredError sqref="O8" formulaRange="1"/>
  </ignoredError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baseType="variant" size="2">
      <vt:variant>
        <vt:lpstr>Hojas de cálculo</vt:lpstr>
      </vt:variant>
      <vt:variant>
        <vt:i4>4</vt:i4>
      </vt:variant>
    </vt:vector>
  </HeadingPairs>
  <TitlesOfParts>
    <vt:vector baseType="lpstr" size="4">
      <vt:lpstr>RSU</vt:lpstr>
      <vt:lpstr>CARTON</vt:lpstr>
      <vt:lpstr>VIDRIO</vt:lpstr>
      <vt:lpstr>ENVASES</vt:lpstr>
    </vt:vector>
  </TitlesOfParts>
  <Company/>
  <LinksUpToDate>false</LinksUpToDate>
  <SharedDoc>false</SharedDoc>
  <HyperlinksChanged>false</HyperlinksChanged>
  <AppVersion>12.0000</AppVersion>
  <Template/>
  <Manager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revision>0</cp:revision>
</cp:coreProperties>
</file>