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<sst xmlns="http://schemas.openxmlformats.org/spreadsheetml/2006/main" count="76" uniqueCount="23">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</sst>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17698.330829577699</c:v>
                </c:pt>
                <c:pt idx="1">
                  <c:v>18303.658821565681</c:v>
                </c:pt>
                <c:pt idx="2">
                  <c:v>19677.452845935572</c:v>
                </c:pt>
                <c:pt idx="3">
                  <c:v>20969.677850108495</c:v>
                </c:pt>
                <c:pt idx="4">
                  <c:v>19950.065097646471</c:v>
                </c:pt>
                <c:pt idx="5">
                  <c:v>16878.347521281921</c:v>
                </c:pt>
                <c:pt idx="6">
                  <c:v>21997.876815222833</c:v>
                </c:pt>
                <c:pt idx="7">
                  <c:v>24382.697379402438</c:v>
                </c:pt>
                <c:pt idx="8">
                  <c:v>23938.360874645303</c:v>
                </c:pt>
                <c:pt idx="9">
                  <c:v>29852.114838925056</c:v>
                </c:pt>
                <c:pt idx="10">
                  <c:v>19696.771824403273</c:v>
                </c:pt>
                <c:pt idx="11">
                  <c:v>16039.045234518444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21203.269134148384</c:v>
                </c:pt>
                <c:pt idx="1">
                  <c:v>18476.462904036176</c:v>
                </c:pt>
                <c:pt idx="2">
                  <c:v>16775.414503433261</c:v>
                </c:pt>
                <c:pt idx="3">
                  <c:v>17478.486015742757</c:v>
                </c:pt>
                <c:pt idx="4">
                  <c:v>17231.663038017083</c:v>
                </c:pt>
                <c:pt idx="5">
                  <c:v>18811.971194104841</c:v>
                </c:pt>
                <c:pt idx="6">
                  <c:v>15828.725506615307</c:v>
                </c:pt>
                <c:pt idx="7">
                  <c:v>24761.36660525875</c:v>
                </c:pt>
                <c:pt idx="8">
                  <c:v>19636.851448668564</c:v>
                </c:pt>
                <c:pt idx="9">
                  <c:v>20430.745268799197</c:v>
                </c:pt>
                <c:pt idx="10">
                  <c:v>19579.152570758666</c:v>
                </c:pt>
                <c:pt idx="11">
                  <c:v>19359.042036509796</c:v>
                </c:pt>
              </c:numCache>
            </c:numRef>
          </c:val>
        </c:ser>
        <c:marker val="1"/>
        <c:axId val="91758592"/>
        <c:axId val="91760512"/>
      </c:lineChart>
      <c:catAx>
        <c:axId val="917585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760512"/>
        <c:crossesAt val="0"/>
        <c:auto val="1"/>
        <c:lblAlgn val="ctr"/>
        <c:lblOffset val="100"/>
      </c:catAx>
      <c:valAx>
        <c:axId val="917605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75859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738"/>
          <c:w val="0.52418879056047263"/>
          <c:h val="7.5527441092335404E-2"/>
        </c:manualLayout>
      </c:layout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632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301.83857086973529</c:v>
                </c:pt>
                <c:pt idx="1">
                  <c:v>736.15073673229881</c:v>
                </c:pt>
                <c:pt idx="2">
                  <c:v>675.78302255835183</c:v>
                </c:pt>
                <c:pt idx="3">
                  <c:v>541.63254661624717</c:v>
                </c:pt>
                <c:pt idx="4">
                  <c:v>752.91954622506194</c:v>
                </c:pt>
                <c:pt idx="5">
                  <c:v>620.4459512322336</c:v>
                </c:pt>
                <c:pt idx="6">
                  <c:v>523.18685617420783</c:v>
                </c:pt>
                <c:pt idx="7">
                  <c:v>845.14799843525884</c:v>
                </c:pt>
                <c:pt idx="8">
                  <c:v>179.42626157256487</c:v>
                </c:pt>
                <c:pt idx="9">
                  <c:v>444.3734515582214</c:v>
                </c:pt>
                <c:pt idx="10">
                  <c:v>206.2563567609858</c:v>
                </c:pt>
                <c:pt idx="11">
                  <c:v>474.55730864519495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280.71335589690182</c:v>
                </c:pt>
                <c:pt idx="1">
                  <c:v>302.30669096589429</c:v>
                </c:pt>
                <c:pt idx="2">
                  <c:v>259.77325368767521</c:v>
                </c:pt>
                <c:pt idx="3">
                  <c:v>303.96771674043219</c:v>
                </c:pt>
                <c:pt idx="4">
                  <c:v>306.43910764354507</c:v>
                </c:pt>
                <c:pt idx="5">
                  <c:v>250.44008289650128</c:v>
                </c:pt>
                <c:pt idx="6">
                  <c:v>261.32878215287087</c:v>
                </c:pt>
                <c:pt idx="7">
                  <c:v>270.66195294404486</c:v>
                </c:pt>
                <c:pt idx="8">
                  <c:v>85.554065585761322</c:v>
                </c:pt>
                <c:pt idx="9">
                  <c:v>174.21918810191394</c:v>
                </c:pt>
                <c:pt idx="10">
                  <c:v>321.9943922955016</c:v>
                </c:pt>
                <c:pt idx="11">
                  <c:v>286.2172375960015</c:v>
                </c:pt>
              </c:numCache>
            </c:numRef>
          </c:val>
        </c:ser>
        <c:marker val="1"/>
        <c:axId val="91865856"/>
        <c:axId val="91868160"/>
      </c:lineChart>
      <c:catAx>
        <c:axId val="9186585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1868160"/>
        <c:crossesAt val="0"/>
        <c:auto val="1"/>
        <c:lblAlgn val="ctr"/>
        <c:lblOffset val="100"/>
      </c:catAx>
      <c:valAx>
        <c:axId val="918681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86585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027"/>
          <c:w val="0.52571251548946718"/>
          <c:h val="0.11075973149777101"/>
        </c:manualLayout>
      </c:layout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397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798.68586858685865</c:v>
                </c:pt>
                <c:pt idx="1">
                  <c:v>539.40234023402343</c:v>
                </c:pt>
                <c:pt idx="2">
                  <c:v>513.93699369936996</c:v>
                </c:pt>
                <c:pt idx="3">
                  <c:v>636.63366336633658</c:v>
                </c:pt>
                <c:pt idx="4">
                  <c:v>796.37083708370835</c:v>
                </c:pt>
                <c:pt idx="5">
                  <c:v>597.27812781278124</c:v>
                </c:pt>
                <c:pt idx="6">
                  <c:v>847.30153015301528</c:v>
                </c:pt>
                <c:pt idx="7">
                  <c:v>645.89378937893787</c:v>
                </c:pt>
                <c:pt idx="8">
                  <c:v>828.7812781278127</c:v>
                </c:pt>
                <c:pt idx="9">
                  <c:v>754.70027002700272</c:v>
                </c:pt>
                <c:pt idx="10">
                  <c:v>763.96039603960389</c:v>
                </c:pt>
                <c:pt idx="11">
                  <c:v>486.15661566156615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691.15709915421985</c:v>
                </c:pt>
                <c:pt idx="1">
                  <c:v>998.84829944214505</c:v>
                </c:pt>
                <c:pt idx="2">
                  <c:v>580.9393557675005</c:v>
                </c:pt>
                <c:pt idx="3">
                  <c:v>629.15961849919017</c:v>
                </c:pt>
                <c:pt idx="4">
                  <c:v>569.45834083138379</c:v>
                </c:pt>
                <c:pt idx="5">
                  <c:v>709.52672305200645</c:v>
                </c:pt>
                <c:pt idx="6">
                  <c:v>0</c:v>
                </c:pt>
                <c:pt idx="7">
                  <c:v>778.41281266870612</c:v>
                </c:pt>
                <c:pt idx="8">
                  <c:v>810.55965448983261</c:v>
                </c:pt>
                <c:pt idx="9">
                  <c:v>787.59762461759942</c:v>
                </c:pt>
                <c:pt idx="10">
                  <c:v>647.52924239697677</c:v>
                </c:pt>
                <c:pt idx="11">
                  <c:v>392.65071081518806</c:v>
                </c:pt>
              </c:numCache>
            </c:numRef>
          </c:val>
        </c:ser>
        <c:marker val="1"/>
        <c:axId val="92879488"/>
        <c:axId val="92910720"/>
      </c:lineChart>
      <c:catAx>
        <c:axId val="9287948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910720"/>
        <c:crossesAt val="0"/>
        <c:auto val="1"/>
        <c:lblAlgn val="ctr"/>
        <c:lblOffset val="100"/>
      </c:catAx>
      <c:valAx>
        <c:axId val="929107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87948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84"/>
        </c:manualLayout>
      </c:layout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487</c:v>
                </c:pt>
                <c:pt idx="1">
                  <c:v>330</c:v>
                </c:pt>
                <c:pt idx="2">
                  <c:v>485</c:v>
                </c:pt>
                <c:pt idx="3">
                  <c:v>378</c:v>
                </c:pt>
                <c:pt idx="4">
                  <c:v>407</c:v>
                </c:pt>
                <c:pt idx="5">
                  <c:v>356</c:v>
                </c:pt>
                <c:pt idx="6">
                  <c:v>385</c:v>
                </c:pt>
                <c:pt idx="7">
                  <c:v>700</c:v>
                </c:pt>
                <c:pt idx="8">
                  <c:v>385</c:v>
                </c:pt>
                <c:pt idx="9">
                  <c:v>498</c:v>
                </c:pt>
                <c:pt idx="10">
                  <c:v>356</c:v>
                </c:pt>
                <c:pt idx="11">
                  <c:v>363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578</c:v>
                </c:pt>
                <c:pt idx="1">
                  <c:v>170</c:v>
                </c:pt>
                <c:pt idx="2">
                  <c:v>333</c:v>
                </c:pt>
                <c:pt idx="3">
                  <c:v>581</c:v>
                </c:pt>
                <c:pt idx="4">
                  <c:v>352</c:v>
                </c:pt>
                <c:pt idx="5">
                  <c:v>446</c:v>
                </c:pt>
                <c:pt idx="6">
                  <c:v>381</c:v>
                </c:pt>
                <c:pt idx="7">
                  <c:v>589</c:v>
                </c:pt>
                <c:pt idx="8">
                  <c:v>285</c:v>
                </c:pt>
                <c:pt idx="9">
                  <c:v>333</c:v>
                </c:pt>
                <c:pt idx="10">
                  <c:v>478</c:v>
                </c:pt>
                <c:pt idx="11">
                  <c:v>391</c:v>
                </c:pt>
              </c:numCache>
            </c:numRef>
          </c:val>
        </c:ser>
        <c:marker val="1"/>
        <c:axId val="95869568"/>
        <c:axId val="95876224"/>
      </c:lineChart>
      <c:catAx>
        <c:axId val="958695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5876224"/>
        <c:crosses val="autoZero"/>
        <c:auto val="1"/>
        <c:lblAlgn val="ctr"/>
        <c:lblOffset val="100"/>
      </c:catAx>
      <c:valAx>
        <c:axId val="9587622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586956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694"/>
          <c:y val="0.85056911988823958"/>
          <c:w val="0.36796145739235625"/>
          <c:h val="0.1215249555499123"/>
        </c:manualLayout>
      </c:layout>
    </c:legend>
    <c:plotVisOnly val="1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21203.269134148384</v>
          </cell>
          <cell r="G12">
            <v>18476.462904036176</v>
          </cell>
          <cell r="H12">
            <v>16775.414503433261</v>
          </cell>
          <cell r="I12">
            <v>17478.486015742757</v>
          </cell>
          <cell r="J12">
            <v>17231.663038017083</v>
          </cell>
          <cell r="K12">
            <v>18811.971194104841</v>
          </cell>
          <cell r="L12">
            <v>15828.725506615307</v>
          </cell>
          <cell r="M12">
            <v>24761.36660525875</v>
          </cell>
          <cell r="N12">
            <v>19636.851448668564</v>
          </cell>
          <cell r="O12">
            <v>20430.745268799197</v>
          </cell>
          <cell r="P12">
            <v>19579.152570758666</v>
          </cell>
          <cell r="Q12">
            <v>19359.042036509796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17698.330829577699</v>
          </cell>
          <cell r="G12">
            <v>18303.658821565681</v>
          </cell>
          <cell r="H12">
            <v>19677.452845935572</v>
          </cell>
          <cell r="I12">
            <v>20969.677850108495</v>
          </cell>
          <cell r="J12">
            <v>19950.065097646471</v>
          </cell>
          <cell r="K12">
            <v>16878.347521281921</v>
          </cell>
          <cell r="L12">
            <v>21997.876815222833</v>
          </cell>
          <cell r="M12">
            <v>24382.697379402438</v>
          </cell>
          <cell r="N12">
            <v>23938.360874645303</v>
          </cell>
          <cell r="O12">
            <v>29852.114838925056</v>
          </cell>
          <cell r="P12">
            <v>19696.771824403273</v>
          </cell>
          <cell r="Q12">
            <v>16039.045234518444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6">
          <cell r="C66">
            <v>280.71335589690182</v>
          </cell>
          <cell r="D66">
            <v>302.30669096589429</v>
          </cell>
          <cell r="E66">
            <v>259.77325368767521</v>
          </cell>
          <cell r="F66">
            <v>303.96771674043219</v>
          </cell>
          <cell r="G66">
            <v>306.43910764354507</v>
          </cell>
          <cell r="H66">
            <v>250.44008289650128</v>
          </cell>
          <cell r="I66">
            <v>261.32878215287087</v>
          </cell>
          <cell r="J66">
            <v>270.66195294404486</v>
          </cell>
          <cell r="K66">
            <v>85.554065585761322</v>
          </cell>
          <cell r="L66">
            <v>174.21918810191394</v>
          </cell>
          <cell r="M66">
            <v>321.9943922955016</v>
          </cell>
          <cell r="N66">
            <v>286.2172375960015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6">
          <cell r="C66">
            <v>301.83857086973529</v>
          </cell>
          <cell r="D66">
            <v>736.15073673229881</v>
          </cell>
          <cell r="E66">
            <v>675.78302255835183</v>
          </cell>
          <cell r="F66">
            <v>541.63254661624717</v>
          </cell>
          <cell r="G66">
            <v>752.91954622506194</v>
          </cell>
          <cell r="H66">
            <v>620.4459512322336</v>
          </cell>
          <cell r="I66">
            <v>523.18685617420783</v>
          </cell>
          <cell r="J66">
            <v>845.14799843525884</v>
          </cell>
          <cell r="K66">
            <v>179.42626157256487</v>
          </cell>
          <cell r="L66">
            <v>444.3734515582214</v>
          </cell>
          <cell r="M66">
            <v>206.2563567609858</v>
          </cell>
          <cell r="N66">
            <v>474.55730864519495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5">
          <cell r="C65">
            <v>691.15709915421985</v>
          </cell>
          <cell r="D65">
            <v>998.84829944214505</v>
          </cell>
          <cell r="E65">
            <v>580.9393557675005</v>
          </cell>
          <cell r="F65">
            <v>629.15961849919017</v>
          </cell>
          <cell r="G65">
            <v>569.45834083138379</v>
          </cell>
          <cell r="H65">
            <v>709.52672305200645</v>
          </cell>
          <cell r="I65">
            <v>0</v>
          </cell>
          <cell r="J65">
            <v>778.41281266870612</v>
          </cell>
          <cell r="K65">
            <v>810.55965448983261</v>
          </cell>
          <cell r="L65">
            <v>787.59762461759942</v>
          </cell>
          <cell r="M65">
            <v>647.52924239697677</v>
          </cell>
          <cell r="N65">
            <v>392.65071081518806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5">
          <cell r="C65">
            <v>798.68586858685865</v>
          </cell>
          <cell r="D65">
            <v>539.40234023402343</v>
          </cell>
          <cell r="E65">
            <v>513.93699369936996</v>
          </cell>
          <cell r="F65">
            <v>636.63366336633658</v>
          </cell>
          <cell r="G65">
            <v>796.37083708370835</v>
          </cell>
          <cell r="H65">
            <v>597.27812781278124</v>
          </cell>
          <cell r="I65">
            <v>847.30153015301528</v>
          </cell>
          <cell r="J65">
            <v>645.89378937893787</v>
          </cell>
          <cell r="K65">
            <v>828.7812781278127</v>
          </cell>
          <cell r="L65">
            <v>754.70027002700272</v>
          </cell>
          <cell r="M65">
            <v>763.96039603960389</v>
          </cell>
          <cell r="N65">
            <v>486.15661566156615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638</v>
      </c>
      <c r="C7" s="15">
        <f>[1]RONDA!F12</f>
        <v>21203.269134148384</v>
      </c>
      <c r="D7" s="16">
        <f>[1]RONDA!G12</f>
        <v>18476.462904036176</v>
      </c>
      <c r="E7" s="16">
        <f>[1]RONDA!H12</f>
        <v>16775.414503433261</v>
      </c>
      <c r="F7" s="16">
        <f>[1]RONDA!I12</f>
        <v>17478.486015742757</v>
      </c>
      <c r="G7" s="16">
        <f>[1]RONDA!J12</f>
        <v>17231.663038017083</v>
      </c>
      <c r="H7" s="16">
        <f>[1]RONDA!K12</f>
        <v>18811.971194104841</v>
      </c>
      <c r="I7" s="16">
        <f>[1]RONDA!L12</f>
        <v>15828.725506615307</v>
      </c>
      <c r="J7" s="16">
        <f>[1]RONDA!M12</f>
        <v>24761.36660525875</v>
      </c>
      <c r="K7" s="16">
        <f>[1]RONDA!N12</f>
        <v>19636.851448668564</v>
      </c>
      <c r="L7" s="16">
        <f>[1]RONDA!O12</f>
        <v>20430.745268799197</v>
      </c>
      <c r="M7" s="16">
        <f>[1]RONDA!P12</f>
        <v>19579.152570758666</v>
      </c>
      <c r="N7" s="15">
        <f>[1]RONDA!Q12</f>
        <v>19359.042036509796</v>
      </c>
      <c r="O7" s="45">
        <f>SUM(C7:N7)</f>
        <v>229573.15022609278</v>
      </c>
      <c r="P7" s="46">
        <f>O7/B7</f>
        <v>359.83252386534917</v>
      </c>
      <c r="Q7" s="47">
        <f>P7/1000</f>
        <v>0.3598325238653492</v>
      </c>
    </row>
    <row r="8" spans="1:17" s="6" customFormat="1" ht="16.8" customHeight="1" thickBot="1">
      <c r="A8" s="18">
        <v>2015</v>
      </c>
      <c r="B8" s="27">
        <v>643</v>
      </c>
      <c r="C8" s="30">
        <f>[2]RONDA!F12</f>
        <v>17698.330829577699</v>
      </c>
      <c r="D8" s="19">
        <f>[2]RONDA!G12</f>
        <v>18303.658821565681</v>
      </c>
      <c r="E8" s="19">
        <f>[2]RONDA!H12</f>
        <v>19677.452845935572</v>
      </c>
      <c r="F8" s="19">
        <f>[2]RONDA!I12</f>
        <v>20969.677850108495</v>
      </c>
      <c r="G8" s="19">
        <f>[2]RONDA!J12</f>
        <v>19950.065097646471</v>
      </c>
      <c r="H8" s="19">
        <f>[2]RONDA!K12</f>
        <v>16878.347521281921</v>
      </c>
      <c r="I8" s="19">
        <f>[2]RONDA!L12</f>
        <v>21997.876815222833</v>
      </c>
      <c r="J8" s="19">
        <f>[2]RONDA!M12</f>
        <v>24382.697379402438</v>
      </c>
      <c r="K8" s="19">
        <f>[2]RONDA!N12</f>
        <v>23938.360874645303</v>
      </c>
      <c r="L8" s="19">
        <f>[2]RONDA!O12</f>
        <v>29852.114838925056</v>
      </c>
      <c r="M8" s="19">
        <f>[2]RONDA!P12</f>
        <v>19696.771824403273</v>
      </c>
      <c r="N8" s="30">
        <f>[2]RONDA!Q12</f>
        <v>16039.045234518444</v>
      </c>
      <c r="O8" s="42">
        <f>SUM(C8:N8)</f>
        <v>249384.39993323319</v>
      </c>
      <c r="P8" s="43">
        <f>O8/B8</f>
        <v>387.84510098481053</v>
      </c>
      <c r="Q8" s="44">
        <f>P8/1000</f>
        <v>0.38784510098481051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638</v>
      </c>
      <c r="C7" s="15">
        <f>'[3]Por Municipio - 2016'!C66</f>
        <v>280.71335589690182</v>
      </c>
      <c r="D7" s="16">
        <f>'[3]Por Municipio - 2016'!D66</f>
        <v>302.30669096589429</v>
      </c>
      <c r="E7" s="16">
        <f>'[3]Por Municipio - 2016'!E66</f>
        <v>259.77325368767521</v>
      </c>
      <c r="F7" s="16">
        <f>'[3]Por Municipio - 2016'!F66</f>
        <v>303.96771674043219</v>
      </c>
      <c r="G7" s="16">
        <f>'[3]Por Municipio - 2016'!G66</f>
        <v>306.43910764354507</v>
      </c>
      <c r="H7" s="16">
        <f>'[3]Por Municipio - 2016'!H66</f>
        <v>250.44008289650128</v>
      </c>
      <c r="I7" s="16">
        <f>'[3]Por Municipio - 2016'!I66</f>
        <v>261.32878215287087</v>
      </c>
      <c r="J7" s="16">
        <f>'[3]Por Municipio - 2016'!J66</f>
        <v>270.66195294404486</v>
      </c>
      <c r="K7" s="16">
        <f>'[3]Por Municipio - 2016'!K66</f>
        <v>85.554065585761322</v>
      </c>
      <c r="L7" s="16">
        <f>'[3]Por Municipio - 2016'!L66</f>
        <v>174.21918810191394</v>
      </c>
      <c r="M7" s="16">
        <f>'[3]Por Municipio - 2016'!M66</f>
        <v>321.9943922955016</v>
      </c>
      <c r="N7" s="15">
        <f>'[3]Por Municipio - 2016'!N66</f>
        <v>286.2172375960015</v>
      </c>
      <c r="O7" s="45">
        <f>SUM(C7:N7)</f>
        <v>3103.6158265070435</v>
      </c>
      <c r="P7" s="48">
        <f>O7/B7</f>
        <v>4.8646016089452093</v>
      </c>
      <c r="Q7" s="49">
        <f>P7/1000</f>
        <v>4.864601608945209E-3</v>
      </c>
    </row>
    <row r="8" spans="1:17" s="7" customFormat="1" ht="16.8" customHeight="1" thickBot="1">
      <c r="A8" s="18">
        <v>2015</v>
      </c>
      <c r="B8" s="27">
        <v>643</v>
      </c>
      <c r="C8" s="30">
        <f>'[4]Por Municipio - 2015'!C66</f>
        <v>301.83857086973529</v>
      </c>
      <c r="D8" s="19">
        <f>'[4]Por Municipio - 2015'!D66</f>
        <v>736.15073673229881</v>
      </c>
      <c r="E8" s="19">
        <f>'[4]Por Municipio - 2015'!E66</f>
        <v>675.78302255835183</v>
      </c>
      <c r="F8" s="19">
        <f>'[4]Por Municipio - 2015'!F66</f>
        <v>541.63254661624717</v>
      </c>
      <c r="G8" s="19">
        <f>'[4]Por Municipio - 2015'!G66</f>
        <v>752.91954622506194</v>
      </c>
      <c r="H8" s="19">
        <f>'[4]Por Municipio - 2015'!H66</f>
        <v>620.4459512322336</v>
      </c>
      <c r="I8" s="19">
        <f>'[4]Por Municipio - 2015'!I66</f>
        <v>523.18685617420783</v>
      </c>
      <c r="J8" s="19">
        <f>'[4]Por Municipio - 2015'!J66</f>
        <v>845.14799843525884</v>
      </c>
      <c r="K8" s="19">
        <f>'[4]Por Municipio - 2015'!K66</f>
        <v>179.42626157256487</v>
      </c>
      <c r="L8" s="19">
        <f>'[4]Por Municipio - 2015'!L66</f>
        <v>444.3734515582214</v>
      </c>
      <c r="M8" s="19">
        <f>'[4]Por Municipio - 2015'!M66</f>
        <v>206.2563567609858</v>
      </c>
      <c r="N8" s="30">
        <f>'[4]Por Municipio - 2015'!N66</f>
        <v>474.55730864519495</v>
      </c>
      <c r="O8" s="42">
        <f>SUM(C8:N8)</f>
        <v>6301.7186073803632</v>
      </c>
      <c r="P8" s="50">
        <f>O8/B8</f>
        <v>9.8004955013691504</v>
      </c>
      <c r="Q8" s="51">
        <f>P8/1000</f>
        <v>9.8004955013691504E-3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638</v>
      </c>
      <c r="C7" s="25">
        <f>'[5]VIDRIO POR MUNICIPIOS'!C65</f>
        <v>691.15709915421985</v>
      </c>
      <c r="D7" s="16">
        <f>'[5]VIDRIO POR MUNICIPIOS'!D65</f>
        <v>998.84829944214505</v>
      </c>
      <c r="E7" s="16">
        <f>'[5]VIDRIO POR MUNICIPIOS'!E65</f>
        <v>580.9393557675005</v>
      </c>
      <c r="F7" s="16">
        <f>'[5]VIDRIO POR MUNICIPIOS'!F65</f>
        <v>629.15961849919017</v>
      </c>
      <c r="G7" s="16">
        <f>'[5]VIDRIO POR MUNICIPIOS'!G65</f>
        <v>569.45834083138379</v>
      </c>
      <c r="H7" s="16">
        <f>'[5]VIDRIO POR MUNICIPIOS'!H65</f>
        <v>709.52672305200645</v>
      </c>
      <c r="I7" s="16">
        <f>'[5]VIDRIO POR MUNICIPIOS'!I65</f>
        <v>0</v>
      </c>
      <c r="J7" s="16">
        <f>'[5]VIDRIO POR MUNICIPIOS'!J65</f>
        <v>778.41281266870612</v>
      </c>
      <c r="K7" s="16">
        <f>'[5]VIDRIO POR MUNICIPIOS'!K65</f>
        <v>810.55965448983261</v>
      </c>
      <c r="L7" s="16">
        <f>'[5]VIDRIO POR MUNICIPIOS'!L65</f>
        <v>787.59762461759942</v>
      </c>
      <c r="M7" s="16">
        <f>'[5]VIDRIO POR MUNICIPIOS'!M65</f>
        <v>647.52924239697677</v>
      </c>
      <c r="N7" s="69">
        <f>'[5]VIDRIO POR MUNICIPIOS'!N65</f>
        <v>392.65071081518806</v>
      </c>
      <c r="O7" s="67">
        <f>SUM(C7:N7)</f>
        <v>7595.8394817347498</v>
      </c>
      <c r="P7" s="52">
        <f>O7/B7</f>
        <v>11.905704516825626</v>
      </c>
      <c r="Q7" s="53">
        <f>P7/1000</f>
        <v>1.1905704516825625E-2</v>
      </c>
    </row>
    <row r="8" spans="1:17" s="4" customFormat="1" ht="16.8" customHeight="1" thickBot="1">
      <c r="A8" s="18">
        <v>2015</v>
      </c>
      <c r="B8" s="27">
        <v>643</v>
      </c>
      <c r="C8" s="23">
        <f>'[6]VIDRIO POR MUNICIPIOS'!C65</f>
        <v>798.68586858685865</v>
      </c>
      <c r="D8" s="70">
        <f>'[6]VIDRIO POR MUNICIPIOS'!D65</f>
        <v>539.40234023402343</v>
      </c>
      <c r="E8" s="70">
        <f>'[6]VIDRIO POR MUNICIPIOS'!E65</f>
        <v>513.93699369936996</v>
      </c>
      <c r="F8" s="70">
        <f>'[6]VIDRIO POR MUNICIPIOS'!F65</f>
        <v>636.63366336633658</v>
      </c>
      <c r="G8" s="70">
        <f>'[6]VIDRIO POR MUNICIPIOS'!G65</f>
        <v>796.37083708370835</v>
      </c>
      <c r="H8" s="70">
        <f>'[6]VIDRIO POR MUNICIPIOS'!H65</f>
        <v>597.27812781278124</v>
      </c>
      <c r="I8" s="70">
        <f>'[6]VIDRIO POR MUNICIPIOS'!I65</f>
        <v>847.30153015301528</v>
      </c>
      <c r="J8" s="70">
        <f>'[6]VIDRIO POR MUNICIPIOS'!J65</f>
        <v>645.89378937893787</v>
      </c>
      <c r="K8" s="70">
        <f>'[6]VIDRIO POR MUNICIPIOS'!K65</f>
        <v>828.7812781278127</v>
      </c>
      <c r="L8" s="70">
        <f>'[6]VIDRIO POR MUNICIPIOS'!L65</f>
        <v>754.70027002700272</v>
      </c>
      <c r="M8" s="70">
        <f>'[6]VIDRIO POR MUNICIPIOS'!M65</f>
        <v>763.96039603960389</v>
      </c>
      <c r="N8" s="71">
        <f>'[6]VIDRIO POR MUNICIPIOS'!N65</f>
        <v>486.15661566156615</v>
      </c>
      <c r="O8" s="68">
        <f>SUM(C8:N8)</f>
        <v>8209.1017101710167</v>
      </c>
      <c r="P8" s="54">
        <f>O8/B8</f>
        <v>12.766876687668766</v>
      </c>
      <c r="Q8" s="55">
        <f>P8/1000</f>
        <v>1.2766876687668766E-2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638</v>
      </c>
      <c r="C7" s="56">
        <v>578</v>
      </c>
      <c r="D7" s="57">
        <v>170</v>
      </c>
      <c r="E7" s="58">
        <v>333</v>
      </c>
      <c r="F7" s="58">
        <v>581</v>
      </c>
      <c r="G7" s="58">
        <v>352</v>
      </c>
      <c r="H7" s="58">
        <v>446</v>
      </c>
      <c r="I7" s="58">
        <v>381</v>
      </c>
      <c r="J7" s="58">
        <v>589</v>
      </c>
      <c r="K7" s="58">
        <v>285</v>
      </c>
      <c r="L7" s="58">
        <v>333</v>
      </c>
      <c r="M7" s="58">
        <v>478</v>
      </c>
      <c r="N7" s="57">
        <v>391</v>
      </c>
      <c r="O7" s="65">
        <f>SUM(C7:N7)</f>
        <v>4917</v>
      </c>
      <c r="P7" s="66">
        <f>O7/B7</f>
        <v>7.7068965517241379</v>
      </c>
      <c r="Q7" s="59">
        <f>P7/1000</f>
        <v>7.7068965517241381E-3</v>
      </c>
    </row>
    <row r="8" spans="1:17" s="4" customFormat="1" ht="16.8" customHeight="1" thickBot="1">
      <c r="A8" s="36">
        <v>2015</v>
      </c>
      <c r="B8" s="34">
        <v>643</v>
      </c>
      <c r="C8" s="60">
        <v>487</v>
      </c>
      <c r="D8" s="61">
        <v>330</v>
      </c>
      <c r="E8" s="62">
        <v>485</v>
      </c>
      <c r="F8" s="62">
        <v>378</v>
      </c>
      <c r="G8" s="62">
        <v>407</v>
      </c>
      <c r="H8" s="62">
        <v>356</v>
      </c>
      <c r="I8" s="62">
        <v>385</v>
      </c>
      <c r="J8" s="62">
        <v>700</v>
      </c>
      <c r="K8" s="62">
        <v>385</v>
      </c>
      <c r="L8" s="62">
        <v>498</v>
      </c>
      <c r="M8" s="62">
        <v>356</v>
      </c>
      <c r="N8" s="63">
        <v>363</v>
      </c>
      <c r="O8" s="40">
        <f>SUM(C8:N8)</f>
        <v>5130</v>
      </c>
      <c r="P8" s="64">
        <f>O8/B8</f>
        <v>7.9782270606531878</v>
      </c>
      <c r="Q8" s="41">
        <f>P8/1000</f>
        <v>7.9782270606531883E-3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