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<sst xmlns="http://schemas.openxmlformats.org/spreadsheetml/2006/main" count="76" uniqueCount="23">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</sst>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29307.091864468202</c:v>
                </c:pt>
                <c:pt idx="1">
                  <c:v>25104.410219242618</c:v>
                </c:pt>
                <c:pt idx="2">
                  <c:v>32478.20619677478</c:v>
                </c:pt>
                <c:pt idx="3">
                  <c:v>30294.57510418554</c:v>
                </c:pt>
                <c:pt idx="4">
                  <c:v>30244.613154556984</c:v>
                </c:pt>
                <c:pt idx="5">
                  <c:v>25598.151839101287</c:v>
                </c:pt>
                <c:pt idx="6">
                  <c:v>33174.734553361115</c:v>
                </c:pt>
                <c:pt idx="7">
                  <c:v>34506.073564051461</c:v>
                </c:pt>
                <c:pt idx="8">
                  <c:v>31255.607899981882</c:v>
                </c:pt>
                <c:pt idx="9">
                  <c:v>31470.150389563325</c:v>
                </c:pt>
                <c:pt idx="10">
                  <c:v>30944.080449356767</c:v>
                </c:pt>
                <c:pt idx="11">
                  <c:v>29577.474180105091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36915.484268969769</c:v>
                </c:pt>
                <c:pt idx="1">
                  <c:v>27767.15607649599</c:v>
                </c:pt>
                <c:pt idx="2">
                  <c:v>31559.383096853795</c:v>
                </c:pt>
                <c:pt idx="3">
                  <c:v>31978.877236273904</c:v>
                </c:pt>
                <c:pt idx="4">
                  <c:v>34418.655151141269</c:v>
                </c:pt>
                <c:pt idx="5">
                  <c:v>40409.031462060455</c:v>
                </c:pt>
                <c:pt idx="6">
                  <c:v>37459.148673658237</c:v>
                </c:pt>
                <c:pt idx="7">
                  <c:v>48030.400987045032</c:v>
                </c:pt>
                <c:pt idx="8">
                  <c:v>35307.982726711904</c:v>
                </c:pt>
                <c:pt idx="9">
                  <c:v>37308.130783466993</c:v>
                </c:pt>
                <c:pt idx="10">
                  <c:v>35948.969771745833</c:v>
                </c:pt>
                <c:pt idx="11">
                  <c:v>40180.826650215917</c:v>
                </c:pt>
              </c:numCache>
            </c:numRef>
          </c:val>
        </c:ser>
        <c:marker val="1"/>
        <c:axId val="91611904"/>
        <c:axId val="91614592"/>
      </c:lineChart>
      <c:catAx>
        <c:axId val="916119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614592"/>
        <c:crossesAt val="0"/>
        <c:auto val="1"/>
        <c:lblAlgn val="ctr"/>
        <c:lblOffset val="100"/>
      </c:catAx>
      <c:valAx>
        <c:axId val="916145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61190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94"/>
          <c:w val="0.52418879056047263"/>
          <c:h val="7.5527441092335404E-2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55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504.63812886142989</c:v>
                </c:pt>
                <c:pt idx="1">
                  <c:v>354.32038834951453</c:v>
                </c:pt>
                <c:pt idx="2">
                  <c:v>1249.0688437775816</c:v>
                </c:pt>
                <c:pt idx="3">
                  <c:v>207.58164165931157</c:v>
                </c:pt>
                <c:pt idx="4">
                  <c:v>433.05825242718447</c:v>
                </c:pt>
                <c:pt idx="5">
                  <c:v>282.74051191526922</c:v>
                </c:pt>
                <c:pt idx="6">
                  <c:v>522.53309796999122</c:v>
                </c:pt>
                <c:pt idx="7">
                  <c:v>722.95675198587821</c:v>
                </c:pt>
                <c:pt idx="8">
                  <c:v>343.58340688437778</c:v>
                </c:pt>
                <c:pt idx="9">
                  <c:v>1138.1200353045012</c:v>
                </c:pt>
                <c:pt idx="10">
                  <c:v>765.90467784642544</c:v>
                </c:pt>
                <c:pt idx="11">
                  <c:v>379.37334510150043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397.69605671245017</c:v>
                </c:pt>
                <c:pt idx="1">
                  <c:v>386.8498006202924</c:v>
                </c:pt>
                <c:pt idx="2">
                  <c:v>390.46521931767836</c:v>
                </c:pt>
                <c:pt idx="3">
                  <c:v>484.46610544971202</c:v>
                </c:pt>
                <c:pt idx="4">
                  <c:v>611.00575985821888</c:v>
                </c:pt>
                <c:pt idx="5">
                  <c:v>329.00310146211785</c:v>
                </c:pt>
                <c:pt idx="6">
                  <c:v>415.77315019937964</c:v>
                </c:pt>
                <c:pt idx="7">
                  <c:v>639.92910943730612</c:v>
                </c:pt>
                <c:pt idx="8">
                  <c:v>632.69827204253431</c:v>
                </c:pt>
                <c:pt idx="9">
                  <c:v>300.07975188303055</c:v>
                </c:pt>
                <c:pt idx="10">
                  <c:v>705.00664599025254</c:v>
                </c:pt>
                <c:pt idx="11">
                  <c:v>376.00354452813468</c:v>
                </c:pt>
              </c:numCache>
            </c:numRef>
          </c:val>
        </c:ser>
        <c:marker val="1"/>
        <c:axId val="91804032"/>
        <c:axId val="91831296"/>
      </c:lineChart>
      <c:catAx>
        <c:axId val="9180403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831296"/>
        <c:crossesAt val="0"/>
        <c:auto val="1"/>
        <c:lblAlgn val="ctr"/>
        <c:lblOffset val="100"/>
      </c:catAx>
      <c:valAx>
        <c:axId val="91831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0403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961"/>
          <c:w val="0.52571251548946718"/>
          <c:h val="0.11075973149777101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4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587.59056574687838</c:v>
                </c:pt>
                <c:pt idx="3">
                  <c:v>0</c:v>
                </c:pt>
                <c:pt idx="4">
                  <c:v>0</c:v>
                </c:pt>
                <c:pt idx="5">
                  <c:v>650.10020040080155</c:v>
                </c:pt>
                <c:pt idx="6">
                  <c:v>0</c:v>
                </c:pt>
                <c:pt idx="7">
                  <c:v>0</c:v>
                </c:pt>
                <c:pt idx="8">
                  <c:v>692.60675196546936</c:v>
                </c:pt>
                <c:pt idx="9">
                  <c:v>1027.6583937104979</c:v>
                </c:pt>
                <c:pt idx="10">
                  <c:v>400.06166178510864</c:v>
                </c:pt>
                <c:pt idx="11">
                  <c:v>877.63527054108215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327.75103479993868</c:v>
                </c:pt>
                <c:pt idx="1">
                  <c:v>970.74352291890227</c:v>
                </c:pt>
                <c:pt idx="2">
                  <c:v>895.68603403342013</c:v>
                </c:pt>
                <c:pt idx="3">
                  <c:v>0</c:v>
                </c:pt>
                <c:pt idx="4">
                  <c:v>698.03464663498391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630.48290663804994</c:v>
                </c:pt>
                <c:pt idx="9">
                  <c:v>1055.8086769891154</c:v>
                </c:pt>
                <c:pt idx="10">
                  <c:v>617.97332515713629</c:v>
                </c:pt>
                <c:pt idx="11">
                  <c:v>0</c:v>
                </c:pt>
              </c:numCache>
            </c:numRef>
          </c:val>
        </c:ser>
        <c:marker val="1"/>
        <c:axId val="92706304"/>
        <c:axId val="92708224"/>
      </c:lineChart>
      <c:catAx>
        <c:axId val="927063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08224"/>
        <c:crossesAt val="0"/>
        <c:auto val="1"/>
        <c:lblAlgn val="ctr"/>
        <c:lblOffset val="100"/>
      </c:catAx>
      <c:valAx>
        <c:axId val="92708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063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8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218</c:v>
                </c:pt>
                <c:pt idx="1">
                  <c:v>196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274</c:v>
                </c:pt>
                <c:pt idx="11">
                  <c:v>174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marker val="1"/>
        <c:axId val="94092672"/>
        <c:axId val="94430336"/>
      </c:lineChart>
      <c:catAx>
        <c:axId val="940926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30336"/>
        <c:crosses val="autoZero"/>
        <c:auto val="1"/>
        <c:lblAlgn val="ctr"/>
        <c:lblOffset val="100"/>
      </c:catAx>
      <c:valAx>
        <c:axId val="94430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0926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66"/>
          <c:y val="0.85056911988823958"/>
          <c:w val="0.36796145739235597"/>
          <c:h val="0.12152495554991226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2">
          <cell r="C62">
            <v>327.75103479993868</v>
          </cell>
          <cell r="D62">
            <v>970.74352291890227</v>
          </cell>
          <cell r="E62">
            <v>895.68603403342013</v>
          </cell>
          <cell r="F62">
            <v>0</v>
          </cell>
          <cell r="G62">
            <v>698.03464663498391</v>
          </cell>
          <cell r="H62">
            <v>0</v>
          </cell>
          <cell r="I62">
            <v>0</v>
          </cell>
          <cell r="J62">
            <v>0</v>
          </cell>
          <cell r="K62">
            <v>630.48290663804994</v>
          </cell>
          <cell r="L62">
            <v>1055.8086769891154</v>
          </cell>
          <cell r="M62">
            <v>617.97332515713629</v>
          </cell>
          <cell r="N62">
            <v>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2">
          <cell r="C62">
            <v>0</v>
          </cell>
          <cell r="D62">
            <v>0</v>
          </cell>
          <cell r="E62">
            <v>587.59056574687838</v>
          </cell>
          <cell r="F62">
            <v>0</v>
          </cell>
          <cell r="G62">
            <v>0</v>
          </cell>
          <cell r="H62">
            <v>650.10020040080155</v>
          </cell>
          <cell r="I62">
            <v>0</v>
          </cell>
          <cell r="J62">
            <v>0</v>
          </cell>
          <cell r="K62">
            <v>692.60675196546936</v>
          </cell>
          <cell r="L62">
            <v>1027.6583937104979</v>
          </cell>
          <cell r="M62">
            <v>400.06166178510864</v>
          </cell>
          <cell r="N62">
            <v>877.63527054108215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F23">
            <v>36915.484268969769</v>
          </cell>
          <cell r="G23">
            <v>27767.15607649599</v>
          </cell>
          <cell r="H23">
            <v>31559.383096853795</v>
          </cell>
          <cell r="I23">
            <v>31978.877236273904</v>
          </cell>
          <cell r="J23">
            <v>34418.655151141269</v>
          </cell>
          <cell r="K23">
            <v>40409.031462060455</v>
          </cell>
          <cell r="L23">
            <v>37459.148673658237</v>
          </cell>
          <cell r="M23">
            <v>48030.400987045032</v>
          </cell>
          <cell r="N23">
            <v>35307.982726711904</v>
          </cell>
          <cell r="O23">
            <v>37308.130783466993</v>
          </cell>
          <cell r="P23">
            <v>35948.969771745833</v>
          </cell>
          <cell r="Q23">
            <v>40180.826650215917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F23">
            <v>29307.091864468202</v>
          </cell>
          <cell r="G23">
            <v>25104.410219242618</v>
          </cell>
          <cell r="H23">
            <v>32478.20619677478</v>
          </cell>
          <cell r="I23">
            <v>30294.57510418554</v>
          </cell>
          <cell r="J23">
            <v>30244.613154556984</v>
          </cell>
          <cell r="K23">
            <v>25598.151839101287</v>
          </cell>
          <cell r="L23">
            <v>33174.734553361115</v>
          </cell>
          <cell r="M23">
            <v>34506.073564051461</v>
          </cell>
          <cell r="N23">
            <v>31255.607899981882</v>
          </cell>
          <cell r="O23">
            <v>31470.150389563325</v>
          </cell>
          <cell r="P23">
            <v>30944.080449356767</v>
          </cell>
          <cell r="Q23">
            <v>29577.474180105091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3">
          <cell r="C63">
            <v>397.69605671245017</v>
          </cell>
          <cell r="D63">
            <v>386.8498006202924</v>
          </cell>
          <cell r="E63">
            <v>390.46521931767836</v>
          </cell>
          <cell r="F63">
            <v>484.46610544971202</v>
          </cell>
          <cell r="G63">
            <v>611.00575985821888</v>
          </cell>
          <cell r="H63">
            <v>329.00310146211785</v>
          </cell>
          <cell r="I63">
            <v>415.77315019937964</v>
          </cell>
          <cell r="J63">
            <v>639.92910943730612</v>
          </cell>
          <cell r="K63">
            <v>632.69827204253431</v>
          </cell>
          <cell r="L63">
            <v>300.07975188303055</v>
          </cell>
          <cell r="M63">
            <v>705.00664599025254</v>
          </cell>
          <cell r="N63">
            <v>376.00354452813468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3">
          <cell r="C63">
            <v>504.63812886142989</v>
          </cell>
          <cell r="D63">
            <v>354.32038834951453</v>
          </cell>
          <cell r="E63">
            <v>1249.0688437775816</v>
          </cell>
          <cell r="F63">
            <v>207.58164165931157</v>
          </cell>
          <cell r="G63">
            <v>433.05825242718447</v>
          </cell>
          <cell r="H63">
            <v>282.74051191526922</v>
          </cell>
          <cell r="I63">
            <v>522.53309796999122</v>
          </cell>
          <cell r="J63">
            <v>722.95675198587821</v>
          </cell>
          <cell r="K63">
            <v>343.58340688437778</v>
          </cell>
          <cell r="L63">
            <v>1138.1200353045012</v>
          </cell>
          <cell r="M63">
            <v>765.90467784642544</v>
          </cell>
          <cell r="N63">
            <v>379.37334510150043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20" sqref="R20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816</v>
      </c>
      <c r="C7" s="15">
        <f>[3]RONDA!F23</f>
        <v>36915.484268969769</v>
      </c>
      <c r="D7" s="16">
        <f>[3]RONDA!G23</f>
        <v>27767.15607649599</v>
      </c>
      <c r="E7" s="16">
        <f>[3]RONDA!H23</f>
        <v>31559.383096853795</v>
      </c>
      <c r="F7" s="16">
        <f>[3]RONDA!I23</f>
        <v>31978.877236273904</v>
      </c>
      <c r="G7" s="16">
        <f>[3]RONDA!J23</f>
        <v>34418.655151141269</v>
      </c>
      <c r="H7" s="16">
        <f>[3]RONDA!K23</f>
        <v>40409.031462060455</v>
      </c>
      <c r="I7" s="16">
        <f>[3]RONDA!L23</f>
        <v>37459.148673658237</v>
      </c>
      <c r="J7" s="16">
        <f>[3]RONDA!M23</f>
        <v>48030.400987045032</v>
      </c>
      <c r="K7" s="16">
        <f>[3]RONDA!N23</f>
        <v>35307.982726711904</v>
      </c>
      <c r="L7" s="16">
        <f>[3]RONDA!O23</f>
        <v>37308.130783466993</v>
      </c>
      <c r="M7" s="16">
        <f>[3]RONDA!P23</f>
        <v>35948.969771745833</v>
      </c>
      <c r="N7" s="15">
        <f>[3]RONDA!Q23</f>
        <v>40180.826650215917</v>
      </c>
      <c r="O7" s="45">
        <f>SUM(C7:N7)</f>
        <v>437284.04688463907</v>
      </c>
      <c r="P7" s="46">
        <f>O7/B7</f>
        <v>535.88731235862633</v>
      </c>
      <c r="Q7" s="47">
        <f>P7/1000</f>
        <v>0.5358873123586263</v>
      </c>
    </row>
    <row r="8" spans="1:17" s="6" customFormat="1" ht="16.8" customHeight="1" thickBot="1">
      <c r="A8" s="18">
        <v>2015</v>
      </c>
      <c r="B8" s="27">
        <v>811</v>
      </c>
      <c r="C8" s="30">
        <f>[4]RONDA!F23</f>
        <v>29307.091864468202</v>
      </c>
      <c r="D8" s="19">
        <f>[4]RONDA!G23</f>
        <v>25104.410219242618</v>
      </c>
      <c r="E8" s="19">
        <f>[4]RONDA!H23</f>
        <v>32478.20619677478</v>
      </c>
      <c r="F8" s="19">
        <f>[4]RONDA!I23</f>
        <v>30294.57510418554</v>
      </c>
      <c r="G8" s="19">
        <f>[4]RONDA!J23</f>
        <v>30244.613154556984</v>
      </c>
      <c r="H8" s="19">
        <f>[4]RONDA!K23</f>
        <v>25598.151839101287</v>
      </c>
      <c r="I8" s="19">
        <f>[4]RONDA!L23</f>
        <v>33174.734553361115</v>
      </c>
      <c r="J8" s="19">
        <f>[4]RONDA!M23</f>
        <v>34506.073564051461</v>
      </c>
      <c r="K8" s="19">
        <f>[4]RONDA!N23</f>
        <v>31255.607899981882</v>
      </c>
      <c r="L8" s="19">
        <f>[4]RONDA!O23</f>
        <v>31470.150389563325</v>
      </c>
      <c r="M8" s="19">
        <f>[4]RONDA!P23</f>
        <v>30944.080449356767</v>
      </c>
      <c r="N8" s="30">
        <f>[4]RONDA!Q23</f>
        <v>29577.474180105091</v>
      </c>
      <c r="O8" s="42">
        <f>SUM(C8:N8)</f>
        <v>363955.16941474908</v>
      </c>
      <c r="P8" s="43">
        <f>O8/B8</f>
        <v>448.77332850154016</v>
      </c>
      <c r="Q8" s="44">
        <f>P8/1000</f>
        <v>0.44877332850154017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816</v>
      </c>
      <c r="C7" s="15">
        <f>'[5]Por Municipio - 2016'!C63</f>
        <v>397.69605671245017</v>
      </c>
      <c r="D7" s="16">
        <f>'[5]Por Municipio - 2016'!D63</f>
        <v>386.8498006202924</v>
      </c>
      <c r="E7" s="16">
        <f>'[5]Por Municipio - 2016'!E63</f>
        <v>390.46521931767836</v>
      </c>
      <c r="F7" s="16">
        <f>'[5]Por Municipio - 2016'!F63</f>
        <v>484.46610544971202</v>
      </c>
      <c r="G7" s="16">
        <f>'[5]Por Municipio - 2016'!G63</f>
        <v>611.00575985821888</v>
      </c>
      <c r="H7" s="16">
        <f>'[5]Por Municipio - 2016'!H63</f>
        <v>329.00310146211785</v>
      </c>
      <c r="I7" s="16">
        <f>'[5]Por Municipio - 2016'!I63</f>
        <v>415.77315019937964</v>
      </c>
      <c r="J7" s="16">
        <f>'[5]Por Municipio - 2016'!J63</f>
        <v>639.92910943730612</v>
      </c>
      <c r="K7" s="16">
        <f>'[5]Por Municipio - 2016'!K63</f>
        <v>632.69827204253431</v>
      </c>
      <c r="L7" s="16">
        <f>'[5]Por Municipio - 2016'!L63</f>
        <v>300.07975188303055</v>
      </c>
      <c r="M7" s="16">
        <f>'[5]Por Municipio - 2016'!M63</f>
        <v>705.00664599025254</v>
      </c>
      <c r="N7" s="15">
        <f>'[5]Por Municipio - 2016'!N63</f>
        <v>376.00354452813468</v>
      </c>
      <c r="O7" s="45">
        <f>SUM(C7:N7)</f>
        <v>5668.9765175011071</v>
      </c>
      <c r="P7" s="48">
        <f>O7/B7</f>
        <v>6.9472751439964551</v>
      </c>
      <c r="Q7" s="49">
        <f>P7/1000</f>
        <v>6.9472751439964547E-3</v>
      </c>
    </row>
    <row r="8" spans="1:17" s="7" customFormat="1" ht="16.8" customHeight="1" thickBot="1">
      <c r="A8" s="18">
        <v>2015</v>
      </c>
      <c r="B8" s="27">
        <v>811</v>
      </c>
      <c r="C8" s="30">
        <f>'[6]Por Municipio - 2015'!C63</f>
        <v>504.63812886142989</v>
      </c>
      <c r="D8" s="19">
        <f>'[6]Por Municipio - 2015'!D63</f>
        <v>354.32038834951453</v>
      </c>
      <c r="E8" s="19">
        <f>'[6]Por Municipio - 2015'!E63</f>
        <v>1249.0688437775816</v>
      </c>
      <c r="F8" s="19">
        <f>'[6]Por Municipio - 2015'!F63</f>
        <v>207.58164165931157</v>
      </c>
      <c r="G8" s="19">
        <f>'[6]Por Municipio - 2015'!G63</f>
        <v>433.05825242718447</v>
      </c>
      <c r="H8" s="19">
        <f>'[6]Por Municipio - 2015'!H63</f>
        <v>282.74051191526922</v>
      </c>
      <c r="I8" s="19">
        <f>'[6]Por Municipio - 2015'!I63</f>
        <v>522.53309796999122</v>
      </c>
      <c r="J8" s="19">
        <f>'[6]Por Municipio - 2015'!J63</f>
        <v>722.95675198587821</v>
      </c>
      <c r="K8" s="19">
        <f>'[6]Por Municipio - 2015'!K63</f>
        <v>343.58340688437778</v>
      </c>
      <c r="L8" s="19">
        <f>'[6]Por Municipio - 2015'!L63</f>
        <v>1138.1200353045012</v>
      </c>
      <c r="M8" s="19">
        <f>'[6]Por Municipio - 2015'!M63</f>
        <v>765.90467784642544</v>
      </c>
      <c r="N8" s="30">
        <f>'[6]Por Municipio - 2015'!N63</f>
        <v>379.37334510150043</v>
      </c>
      <c r="O8" s="42">
        <f>SUM(C8:N8)</f>
        <v>6903.8790820829654</v>
      </c>
      <c r="P8" s="50">
        <f>O8/B8</f>
        <v>8.5127978817299201</v>
      </c>
      <c r="Q8" s="51">
        <f>P8/1000</f>
        <v>8.5127978817299207E-3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816</v>
      </c>
      <c r="C7" s="25">
        <f>'[1]VIDRIO POR MUNICIPIOS'!C62</f>
        <v>327.75103479993868</v>
      </c>
      <c r="D7" s="16">
        <f>'[1]VIDRIO POR MUNICIPIOS'!D62</f>
        <v>970.74352291890227</v>
      </c>
      <c r="E7" s="16">
        <f>'[1]VIDRIO POR MUNICIPIOS'!E62</f>
        <v>895.68603403342013</v>
      </c>
      <c r="F7" s="16">
        <f>'[1]VIDRIO POR MUNICIPIOS'!F62</f>
        <v>0</v>
      </c>
      <c r="G7" s="16">
        <f>'[1]VIDRIO POR MUNICIPIOS'!G62</f>
        <v>698.03464663498391</v>
      </c>
      <c r="H7" s="16">
        <f>'[1]VIDRIO POR MUNICIPIOS'!H62</f>
        <v>0</v>
      </c>
      <c r="I7" s="16">
        <f>'[1]VIDRIO POR MUNICIPIOS'!I62</f>
        <v>0</v>
      </c>
      <c r="J7" s="16">
        <f>'[1]VIDRIO POR MUNICIPIOS'!J62</f>
        <v>0</v>
      </c>
      <c r="K7" s="16">
        <f>'[1]VIDRIO POR MUNICIPIOS'!K62</f>
        <v>630.48290663804994</v>
      </c>
      <c r="L7" s="16">
        <f>'[1]VIDRIO POR MUNICIPIOS'!L62</f>
        <v>1055.8086769891154</v>
      </c>
      <c r="M7" s="16">
        <f>'[1]VIDRIO POR MUNICIPIOS'!M62</f>
        <v>617.97332515713629</v>
      </c>
      <c r="N7" s="69">
        <f>'[1]VIDRIO POR MUNICIPIOS'!N62</f>
        <v>0</v>
      </c>
      <c r="O7" s="67">
        <f>SUM(C7:N7)</f>
        <v>5196.4801471715464</v>
      </c>
      <c r="P7" s="52">
        <f>O7/B7</f>
        <v>6.3682354744749343</v>
      </c>
      <c r="Q7" s="53">
        <f>P7/1000</f>
        <v>6.368235474474934E-3</v>
      </c>
    </row>
    <row r="8" spans="1:17" s="4" customFormat="1" ht="16.8" customHeight="1" thickBot="1">
      <c r="A8" s="18">
        <v>2015</v>
      </c>
      <c r="B8" s="27">
        <v>811</v>
      </c>
      <c r="C8" s="23">
        <f>'[2]VIDRIO POR MUNICIPIOS'!C62</f>
        <v>0</v>
      </c>
      <c r="D8" s="70">
        <f>'[2]VIDRIO POR MUNICIPIOS'!D62</f>
        <v>0</v>
      </c>
      <c r="E8" s="70">
        <f>'[2]VIDRIO POR MUNICIPIOS'!E62</f>
        <v>587.59056574687838</v>
      </c>
      <c r="F8" s="70">
        <f>'[2]VIDRIO POR MUNICIPIOS'!F62</f>
        <v>0</v>
      </c>
      <c r="G8" s="70">
        <f>'[2]VIDRIO POR MUNICIPIOS'!G62</f>
        <v>0</v>
      </c>
      <c r="H8" s="70">
        <f>'[2]VIDRIO POR MUNICIPIOS'!H62</f>
        <v>650.10020040080155</v>
      </c>
      <c r="I8" s="70">
        <f>'[2]VIDRIO POR MUNICIPIOS'!I62</f>
        <v>0</v>
      </c>
      <c r="J8" s="70">
        <f>'[2]VIDRIO POR MUNICIPIOS'!J62</f>
        <v>0</v>
      </c>
      <c r="K8" s="70">
        <f>'[2]VIDRIO POR MUNICIPIOS'!K62</f>
        <v>692.60675196546936</v>
      </c>
      <c r="L8" s="70">
        <f>'[2]VIDRIO POR MUNICIPIOS'!L62</f>
        <v>1027.6583937104979</v>
      </c>
      <c r="M8" s="70">
        <f>'[2]VIDRIO POR MUNICIPIOS'!M62</f>
        <v>400.06166178510864</v>
      </c>
      <c r="N8" s="71">
        <f>'[2]VIDRIO POR MUNICIPIOS'!N62</f>
        <v>877.63527054108215</v>
      </c>
      <c r="O8" s="68">
        <f>SUM(C8:N8)</f>
        <v>4235.6528441498376</v>
      </c>
      <c r="P8" s="54">
        <f>O8/B8</f>
        <v>5.2227531987051021</v>
      </c>
      <c r="Q8" s="55">
        <f>P8/1000</f>
        <v>5.222753198705102E-3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8" sqref="N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816</v>
      </c>
      <c r="C7" s="56">
        <v>250</v>
      </c>
      <c r="D7" s="57">
        <v>146</v>
      </c>
      <c r="E7" s="58">
        <v>163</v>
      </c>
      <c r="F7" s="58">
        <v>140</v>
      </c>
      <c r="G7" s="58">
        <v>129</v>
      </c>
      <c r="H7" s="58">
        <v>94</v>
      </c>
      <c r="I7" s="58">
        <v>143</v>
      </c>
      <c r="J7" s="58">
        <v>140</v>
      </c>
      <c r="K7" s="58">
        <v>289</v>
      </c>
      <c r="L7" s="58">
        <v>103</v>
      </c>
      <c r="M7" s="58">
        <v>106</v>
      </c>
      <c r="N7" s="57">
        <v>171</v>
      </c>
      <c r="O7" s="65">
        <f>SUM(C7:N7)</f>
        <v>1874</v>
      </c>
      <c r="P7" s="66">
        <f>O7/B7</f>
        <v>2.2965686274509802</v>
      </c>
      <c r="Q7" s="59">
        <f>P7/1000</f>
        <v>2.2965686274509802E-3</v>
      </c>
    </row>
    <row r="8" spans="1:17" s="4" customFormat="1" ht="16.8" customHeight="1" thickBot="1">
      <c r="A8" s="36">
        <v>2015</v>
      </c>
      <c r="B8" s="34">
        <v>811</v>
      </c>
      <c r="C8" s="60">
        <v>218</v>
      </c>
      <c r="D8" s="61">
        <v>196</v>
      </c>
      <c r="E8" s="62">
        <v>471</v>
      </c>
      <c r="F8" s="62">
        <v>177</v>
      </c>
      <c r="G8" s="62">
        <v>123</v>
      </c>
      <c r="H8" s="62">
        <v>206</v>
      </c>
      <c r="I8" s="62">
        <v>174</v>
      </c>
      <c r="J8" s="62">
        <v>346</v>
      </c>
      <c r="K8" s="62">
        <v>160</v>
      </c>
      <c r="L8" s="62">
        <v>269</v>
      </c>
      <c r="M8" s="62">
        <v>274</v>
      </c>
      <c r="N8" s="63">
        <v>174</v>
      </c>
      <c r="O8" s="40">
        <f>SUM(C8:N8)</f>
        <v>2788</v>
      </c>
      <c r="P8" s="64">
        <f>O8/B8</f>
        <v>3.437731196054254</v>
      </c>
      <c r="Q8" s="41">
        <f>P8/1000</f>
        <v>3.4377311960542539E-3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