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<sst xmlns="http://schemas.openxmlformats.org/spreadsheetml/2006/main" count="76" uniqueCount="23">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</sst>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82869.462574044155</c:v>
                </c:pt>
                <c:pt idx="1">
                  <c:v>74480.680667743669</c:v>
                </c:pt>
                <c:pt idx="2">
                  <c:v>88062.518039849223</c:v>
                </c:pt>
                <c:pt idx="3">
                  <c:v>87747.446418955311</c:v>
                </c:pt>
                <c:pt idx="4">
                  <c:v>83538.989768443731</c:v>
                </c:pt>
                <c:pt idx="5">
                  <c:v>89035.864297253633</c:v>
                </c:pt>
                <c:pt idx="6">
                  <c:v>91652.084006462042</c:v>
                </c:pt>
                <c:pt idx="7">
                  <c:v>88130.033387183634</c:v>
                </c:pt>
                <c:pt idx="8">
                  <c:v>83375.827679052236</c:v>
                </c:pt>
                <c:pt idx="9">
                  <c:v>78233.408723747983</c:v>
                </c:pt>
                <c:pt idx="10">
                  <c:v>68950.048465266562</c:v>
                </c:pt>
                <c:pt idx="11">
                  <c:v>67757.27732902531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73706.667387777183</c:v>
                </c:pt>
                <c:pt idx="1">
                  <c:v>61061.386695511086</c:v>
                </c:pt>
                <c:pt idx="2">
                  <c:v>78573.715521903738</c:v>
                </c:pt>
                <c:pt idx="3">
                  <c:v>75555.128177393184</c:v>
                </c:pt>
                <c:pt idx="4">
                  <c:v>77968.867495943749</c:v>
                </c:pt>
                <c:pt idx="5">
                  <c:v>79964.300703082743</c:v>
                </c:pt>
                <c:pt idx="6">
                  <c:v>78002.784207679826</c:v>
                </c:pt>
                <c:pt idx="7">
                  <c:v>78460.659816116822</c:v>
                </c:pt>
                <c:pt idx="8">
                  <c:v>78754.604651162794</c:v>
                </c:pt>
                <c:pt idx="9">
                  <c:v>72530.888047593297</c:v>
                </c:pt>
                <c:pt idx="10">
                  <c:v>73780.153596538672</c:v>
                </c:pt>
                <c:pt idx="11">
                  <c:v>80150.842617631148</c:v>
                </c:pt>
              </c:numCache>
            </c:numRef>
          </c:val>
        </c:ser>
        <c:marker val="1"/>
        <c:axId val="128538112"/>
        <c:axId val="128539648"/>
      </c:lineChart>
      <c:catAx>
        <c:axId val="12853811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8539648"/>
        <c:crossesAt val="0"/>
        <c:auto val="1"/>
        <c:lblAlgn val="ctr"/>
        <c:lblOffset val="100"/>
      </c:catAx>
      <c:valAx>
        <c:axId val="1285396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853811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616"/>
          <c:w val="0.52418879056047263"/>
          <c:h val="7.5527441092335404E-2"/>
        </c:manualLayout>
      </c:layout>
    </c:legend>
    <c:plotVisOnly val="1"/>
  </c:chart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437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4215</c:v>
                </c:pt>
                <c:pt idx="1">
                  <c:v>4074</c:v>
                </c:pt>
                <c:pt idx="2">
                  <c:v>2539</c:v>
                </c:pt>
                <c:pt idx="3">
                  <c:v>3801</c:v>
                </c:pt>
                <c:pt idx="4">
                  <c:v>3562</c:v>
                </c:pt>
                <c:pt idx="5">
                  <c:v>3383</c:v>
                </c:pt>
                <c:pt idx="6">
                  <c:v>3883</c:v>
                </c:pt>
                <c:pt idx="7">
                  <c:v>3545</c:v>
                </c:pt>
                <c:pt idx="8">
                  <c:v>4467</c:v>
                </c:pt>
                <c:pt idx="9">
                  <c:v>3310</c:v>
                </c:pt>
                <c:pt idx="10">
                  <c:v>2716</c:v>
                </c:pt>
                <c:pt idx="11">
                  <c:v>4577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3396</c:v>
                </c:pt>
                <c:pt idx="1">
                  <c:v>4448</c:v>
                </c:pt>
                <c:pt idx="2">
                  <c:v>6261</c:v>
                </c:pt>
                <c:pt idx="3">
                  <c:v>4975</c:v>
                </c:pt>
                <c:pt idx="4">
                  <c:v>4924</c:v>
                </c:pt>
                <c:pt idx="5">
                  <c:v>5930</c:v>
                </c:pt>
                <c:pt idx="6">
                  <c:v>5184</c:v>
                </c:pt>
                <c:pt idx="7">
                  <c:v>3928</c:v>
                </c:pt>
                <c:pt idx="8">
                  <c:v>5065</c:v>
                </c:pt>
                <c:pt idx="9">
                  <c:v>4769</c:v>
                </c:pt>
                <c:pt idx="10">
                  <c:v>5708</c:v>
                </c:pt>
                <c:pt idx="11">
                  <c:v>7277</c:v>
                </c:pt>
              </c:numCache>
            </c:numRef>
          </c:val>
        </c:ser>
        <c:marker val="1"/>
        <c:axId val="130567552"/>
        <c:axId val="130598016"/>
      </c:lineChart>
      <c:catAx>
        <c:axId val="13056755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0598016"/>
        <c:crossesAt val="0"/>
        <c:auto val="1"/>
        <c:lblAlgn val="ctr"/>
        <c:lblOffset val="100"/>
      </c:catAx>
      <c:valAx>
        <c:axId val="1305980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056755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827"/>
          <c:w val="0.52571251548946718"/>
          <c:h val="0.11075973149777101"/>
        </c:manualLayout>
      </c:layout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251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3145.023658512031</c:v>
                </c:pt>
                <c:pt idx="1">
                  <c:v>1725.0296989831875</c:v>
                </c:pt>
                <c:pt idx="2">
                  <c:v>2140.5094130675529</c:v>
                </c:pt>
                <c:pt idx="3">
                  <c:v>2287.7680459075809</c:v>
                </c:pt>
                <c:pt idx="4">
                  <c:v>1549.703618081357</c:v>
                </c:pt>
                <c:pt idx="5">
                  <c:v>2056.3616228732508</c:v>
                </c:pt>
                <c:pt idx="6">
                  <c:v>2182.5833081647038</c:v>
                </c:pt>
                <c:pt idx="7">
                  <c:v>3755.0951374207193</c:v>
                </c:pt>
                <c:pt idx="8">
                  <c:v>1646.1411456760295</c:v>
                </c:pt>
                <c:pt idx="9">
                  <c:v>2340.2762623459325</c:v>
                </c:pt>
                <c:pt idx="10">
                  <c:v>2285.6218686830548</c:v>
                </c:pt>
                <c:pt idx="11">
                  <c:v>1677.8167018516449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2281.2679380967602</c:v>
                </c:pt>
                <c:pt idx="1">
                  <c:v>2502.2339455531283</c:v>
                </c:pt>
                <c:pt idx="2">
                  <c:v>1852.2531645569622</c:v>
                </c:pt>
                <c:pt idx="3">
                  <c:v>1815.208101265823</c:v>
                </c:pt>
                <c:pt idx="4">
                  <c:v>2464.3614612455899</c:v>
                </c:pt>
                <c:pt idx="5">
                  <c:v>2380.4359258316599</c:v>
                </c:pt>
                <c:pt idx="6">
                  <c:v>4319.0222261148847</c:v>
                </c:pt>
                <c:pt idx="7">
                  <c:v>1364.2623035672568</c:v>
                </c:pt>
                <c:pt idx="8">
                  <c:v>1409.40554429295</c:v>
                </c:pt>
                <c:pt idx="9">
                  <c:v>2169.7822784810128</c:v>
                </c:pt>
                <c:pt idx="10">
                  <c:v>1428.8311255202111</c:v>
                </c:pt>
                <c:pt idx="11">
                  <c:v>1386.5437974683546</c:v>
                </c:pt>
              </c:numCache>
            </c:numRef>
          </c:val>
        </c:ser>
        <c:marker val="1"/>
        <c:axId val="130639360"/>
        <c:axId val="130640896"/>
      </c:lineChart>
      <c:catAx>
        <c:axId val="1306393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0640896"/>
        <c:crossesAt val="0"/>
        <c:auto val="1"/>
        <c:lblAlgn val="ctr"/>
        <c:lblOffset val="100"/>
      </c:catAx>
      <c:valAx>
        <c:axId val="1306408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063936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95"/>
        </c:manualLayout>
      </c:layout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3245</c:v>
                </c:pt>
                <c:pt idx="1">
                  <c:v>2670</c:v>
                </c:pt>
                <c:pt idx="2">
                  <c:v>3732</c:v>
                </c:pt>
                <c:pt idx="3">
                  <c:v>3326</c:v>
                </c:pt>
                <c:pt idx="4">
                  <c:v>3940</c:v>
                </c:pt>
                <c:pt idx="5">
                  <c:v>3631</c:v>
                </c:pt>
                <c:pt idx="6">
                  <c:v>3623</c:v>
                </c:pt>
                <c:pt idx="7">
                  <c:v>4166</c:v>
                </c:pt>
                <c:pt idx="8">
                  <c:v>3699</c:v>
                </c:pt>
                <c:pt idx="9">
                  <c:v>3566</c:v>
                </c:pt>
                <c:pt idx="10">
                  <c:v>3277</c:v>
                </c:pt>
                <c:pt idx="11">
                  <c:v>3103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3266</c:v>
                </c:pt>
                <c:pt idx="1">
                  <c:v>3139</c:v>
                </c:pt>
                <c:pt idx="2">
                  <c:v>3100</c:v>
                </c:pt>
                <c:pt idx="3">
                  <c:v>3652</c:v>
                </c:pt>
                <c:pt idx="4">
                  <c:v>4006</c:v>
                </c:pt>
                <c:pt idx="5">
                  <c:v>3880</c:v>
                </c:pt>
                <c:pt idx="6">
                  <c:v>3265</c:v>
                </c:pt>
                <c:pt idx="7">
                  <c:v>3698</c:v>
                </c:pt>
                <c:pt idx="8">
                  <c:v>3671</c:v>
                </c:pt>
                <c:pt idx="9">
                  <c:v>3745</c:v>
                </c:pt>
                <c:pt idx="10">
                  <c:v>3422</c:v>
                </c:pt>
                <c:pt idx="11">
                  <c:v>3455</c:v>
                </c:pt>
              </c:numCache>
            </c:numRef>
          </c:val>
        </c:ser>
        <c:marker val="1"/>
        <c:axId val="130780544"/>
        <c:axId val="130790528"/>
      </c:lineChart>
      <c:catAx>
        <c:axId val="13078054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0790528"/>
        <c:crosses val="autoZero"/>
        <c:auto val="1"/>
        <c:lblAlgn val="ctr"/>
        <c:lblOffset val="100"/>
      </c:catAx>
      <c:valAx>
        <c:axId val="130790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078054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616"/>
          <c:y val="0.85056911988823958"/>
          <c:w val="0.36796145739235553"/>
          <c:h val="0.12152495554991218"/>
        </c:manualLayout>
      </c:layout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6">
          <cell r="F16">
            <v>73706.667387777183</v>
          </cell>
          <cell r="G16">
            <v>61061.386695511086</v>
          </cell>
          <cell r="H16">
            <v>78573.715521903738</v>
          </cell>
          <cell r="I16">
            <v>75555.128177393184</v>
          </cell>
          <cell r="J16">
            <v>77968.867495943749</v>
          </cell>
          <cell r="K16">
            <v>79964.300703082743</v>
          </cell>
          <cell r="L16">
            <v>78002.784207679826</v>
          </cell>
          <cell r="M16">
            <v>78460.659816116822</v>
          </cell>
          <cell r="N16">
            <v>78754.604651162794</v>
          </cell>
          <cell r="O16">
            <v>72530.888047593297</v>
          </cell>
          <cell r="P16">
            <v>73780.153596538672</v>
          </cell>
          <cell r="Q16">
            <v>80150.842617631148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16">
          <cell r="F16">
            <v>82869.462574044155</v>
          </cell>
          <cell r="G16">
            <v>74480.680667743669</v>
          </cell>
          <cell r="H16">
            <v>88062.518039849223</v>
          </cell>
          <cell r="I16">
            <v>87747.446418955311</v>
          </cell>
          <cell r="J16">
            <v>83538.989768443731</v>
          </cell>
          <cell r="K16">
            <v>89035.864297253633</v>
          </cell>
          <cell r="L16">
            <v>91652.084006462042</v>
          </cell>
          <cell r="M16">
            <v>88130.033387183634</v>
          </cell>
          <cell r="N16">
            <v>83375.827679052236</v>
          </cell>
          <cell r="O16">
            <v>78233.408723747983</v>
          </cell>
          <cell r="P16">
            <v>68950.048465266562</v>
          </cell>
          <cell r="Q16">
            <v>67757.27732902531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2281.2679380967602</v>
          </cell>
          <cell r="D57">
            <v>2502.2339455531283</v>
          </cell>
          <cell r="E57">
            <v>1852.2531645569622</v>
          </cell>
          <cell r="F57">
            <v>1815.208101265823</v>
          </cell>
          <cell r="G57">
            <v>2464.3614612455899</v>
          </cell>
          <cell r="H57">
            <v>2380.4359258316599</v>
          </cell>
          <cell r="I57">
            <v>4319.0222261148847</v>
          </cell>
          <cell r="J57">
            <v>1364.2623035672568</v>
          </cell>
          <cell r="K57">
            <v>1409.40554429295</v>
          </cell>
          <cell r="L57">
            <v>2169.7822784810128</v>
          </cell>
          <cell r="M57">
            <v>1428.8311255202111</v>
          </cell>
          <cell r="N57">
            <v>1386.5437974683546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7">
          <cell r="C57">
            <v>3145.023658512031</v>
          </cell>
          <cell r="D57">
            <v>1725.0296989831875</v>
          </cell>
          <cell r="E57">
            <v>2140.5094130675529</v>
          </cell>
          <cell r="F57">
            <v>2287.7680459075809</v>
          </cell>
          <cell r="G57">
            <v>1549.703618081357</v>
          </cell>
          <cell r="H57">
            <v>2056.3616228732508</v>
          </cell>
          <cell r="I57">
            <v>2182.5833081647038</v>
          </cell>
          <cell r="J57">
            <v>3755.0951374207193</v>
          </cell>
          <cell r="K57">
            <v>1646.1411456760295</v>
          </cell>
          <cell r="L57">
            <v>2340.2762623459325</v>
          </cell>
          <cell r="M57">
            <v>2285.6218686830548</v>
          </cell>
          <cell r="N57">
            <v>1677.8167018516449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2613</v>
      </c>
      <c r="C7" s="15">
        <f>[1]ANTEQUERA!F16</f>
        <v>73706.667387777183</v>
      </c>
      <c r="D7" s="16">
        <f>[1]ANTEQUERA!G16</f>
        <v>61061.386695511086</v>
      </c>
      <c r="E7" s="16">
        <f>[1]ANTEQUERA!H16</f>
        <v>78573.715521903738</v>
      </c>
      <c r="F7" s="16">
        <f>[1]ANTEQUERA!I16</f>
        <v>75555.128177393184</v>
      </c>
      <c r="G7" s="16">
        <f>[1]ANTEQUERA!J16</f>
        <v>77968.867495943749</v>
      </c>
      <c r="H7" s="16">
        <f>[1]ANTEQUERA!K16</f>
        <v>79964.300703082743</v>
      </c>
      <c r="I7" s="16">
        <f>[1]ANTEQUERA!L16</f>
        <v>78002.784207679826</v>
      </c>
      <c r="J7" s="16">
        <f>[1]ANTEQUERA!M16</f>
        <v>78460.659816116822</v>
      </c>
      <c r="K7" s="16">
        <f>[1]ANTEQUERA!N16</f>
        <v>78754.604651162794</v>
      </c>
      <c r="L7" s="16">
        <f>[1]ANTEQUERA!O16</f>
        <v>72530.888047593297</v>
      </c>
      <c r="M7" s="16">
        <f>[1]ANTEQUERA!P16</f>
        <v>73780.153596538672</v>
      </c>
      <c r="N7" s="15">
        <f>[1]ANTEQUERA!Q16</f>
        <v>80150.842617631148</v>
      </c>
      <c r="O7" s="45">
        <f>SUM(C7:N7)</f>
        <v>908509.99891833425</v>
      </c>
      <c r="P7" s="46">
        <f>O7/B7</f>
        <v>347.68848025959977</v>
      </c>
      <c r="Q7" s="47">
        <f>P7/1000</f>
        <v>0.34768848025959975</v>
      </c>
    </row>
    <row r="8" spans="1:17" s="6" customFormat="1" ht="16.8" customHeight="1" thickBot="1">
      <c r="A8" s="18">
        <v>2015</v>
      </c>
      <c r="B8" s="27">
        <v>2612</v>
      </c>
      <c r="C8" s="30">
        <f>[2]ANTEQUERA!F16</f>
        <v>82869.462574044155</v>
      </c>
      <c r="D8" s="19">
        <f>[2]ANTEQUERA!G16</f>
        <v>74480.680667743669</v>
      </c>
      <c r="E8" s="19">
        <f>[2]ANTEQUERA!H16</f>
        <v>88062.518039849223</v>
      </c>
      <c r="F8" s="19">
        <f>[2]ANTEQUERA!I16</f>
        <v>87747.446418955311</v>
      </c>
      <c r="G8" s="19">
        <f>[2]ANTEQUERA!J16</f>
        <v>83538.989768443731</v>
      </c>
      <c r="H8" s="19">
        <f>[2]ANTEQUERA!K16</f>
        <v>89035.864297253633</v>
      </c>
      <c r="I8" s="19">
        <f>[2]ANTEQUERA!L16</f>
        <v>91652.084006462042</v>
      </c>
      <c r="J8" s="19">
        <f>[2]ANTEQUERA!M16</f>
        <v>88130.033387183634</v>
      </c>
      <c r="K8" s="19">
        <f>[2]ANTEQUERA!N16</f>
        <v>83375.827679052236</v>
      </c>
      <c r="L8" s="19">
        <f>[2]ANTEQUERA!O16</f>
        <v>78233.408723747983</v>
      </c>
      <c r="M8" s="19">
        <f>[2]ANTEQUERA!P16</f>
        <v>68950.048465266562</v>
      </c>
      <c r="N8" s="30">
        <f>[2]ANTEQUERA!Q16</f>
        <v>67757.27732902531</v>
      </c>
      <c r="O8" s="42">
        <f>SUM(C8:N8)</f>
        <v>983833.64135702758</v>
      </c>
      <c r="P8" s="43">
        <f>O8/B8</f>
        <v>376.65912762520196</v>
      </c>
      <c r="Q8" s="44">
        <f>P8/1000</f>
        <v>0.37665912762520198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O7" sqref="O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05" customHeight="1">
      <c r="A7" s="17">
        <v>2016</v>
      </c>
      <c r="B7" s="26">
        <v>2613</v>
      </c>
      <c r="C7" s="15">
        <v>3396</v>
      </c>
      <c r="D7" s="16">
        <v>4448</v>
      </c>
      <c r="E7" s="16">
        <v>6261</v>
      </c>
      <c r="F7" s="16">
        <v>4975</v>
      </c>
      <c r="G7" s="16">
        <v>4924</v>
      </c>
      <c r="H7" s="16">
        <v>5930</v>
      </c>
      <c r="I7" s="16">
        <v>5184</v>
      </c>
      <c r="J7" s="16">
        <v>3928</v>
      </c>
      <c r="K7" s="16">
        <v>5065</v>
      </c>
      <c r="L7" s="16">
        <v>4769</v>
      </c>
      <c r="M7" s="16">
        <v>5708</v>
      </c>
      <c r="N7" s="15">
        <v>7277</v>
      </c>
      <c r="O7" s="45">
        <f>SUM(C7:N7)</f>
        <v>61865</v>
      </c>
      <c r="P7" s="48">
        <f>O7/B7</f>
        <v>23.675851511672406</v>
      </c>
      <c r="Q7" s="49">
        <f>P7/1000</f>
        <v>2.3675851511672407E-2</v>
      </c>
    </row>
    <row r="8" spans="1:17" s="7" customFormat="1" ht="16.05" customHeight="1" thickBot="1">
      <c r="A8" s="18">
        <v>2015</v>
      </c>
      <c r="B8" s="27">
        <v>2612</v>
      </c>
      <c r="C8" s="30">
        <v>4215</v>
      </c>
      <c r="D8" s="19">
        <v>4074</v>
      </c>
      <c r="E8" s="19">
        <v>2539</v>
      </c>
      <c r="F8" s="19">
        <v>3801</v>
      </c>
      <c r="G8" s="19">
        <v>3562</v>
      </c>
      <c r="H8" s="19">
        <v>3383</v>
      </c>
      <c r="I8" s="19">
        <v>3883</v>
      </c>
      <c r="J8" s="19">
        <v>3545</v>
      </c>
      <c r="K8" s="19">
        <v>4467</v>
      </c>
      <c r="L8" s="19">
        <v>3310</v>
      </c>
      <c r="M8" s="19">
        <v>2716</v>
      </c>
      <c r="N8" s="30">
        <v>4577</v>
      </c>
      <c r="O8" s="42">
        <f>SUM(C8:N8)</f>
        <v>44072</v>
      </c>
      <c r="P8" s="50">
        <f>O8/B8</f>
        <v>16.872894333843799</v>
      </c>
      <c r="Q8" s="51">
        <f>P8/1000</f>
        <v>1.6872894333843799E-2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0" sqref="T10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2613</v>
      </c>
      <c r="C7" s="25">
        <f>'[3]VIDRIO POR MUNICIPIOS'!C57</f>
        <v>2281.2679380967602</v>
      </c>
      <c r="D7" s="16">
        <f>'[3]VIDRIO POR MUNICIPIOS'!D57</f>
        <v>2502.2339455531283</v>
      </c>
      <c r="E7" s="16">
        <f>'[3]VIDRIO POR MUNICIPIOS'!E57</f>
        <v>1852.2531645569622</v>
      </c>
      <c r="F7" s="16">
        <f>'[3]VIDRIO POR MUNICIPIOS'!F57</f>
        <v>1815.208101265823</v>
      </c>
      <c r="G7" s="16">
        <f>'[3]VIDRIO POR MUNICIPIOS'!G57</f>
        <v>2464.3614612455899</v>
      </c>
      <c r="H7" s="16">
        <f>'[3]VIDRIO POR MUNICIPIOS'!H57</f>
        <v>2380.4359258316599</v>
      </c>
      <c r="I7" s="16">
        <f>'[3]VIDRIO POR MUNICIPIOS'!I57</f>
        <v>4319.0222261148847</v>
      </c>
      <c r="J7" s="16">
        <f>'[3]VIDRIO POR MUNICIPIOS'!J57</f>
        <v>1364.2623035672568</v>
      </c>
      <c r="K7" s="16">
        <f>'[3]VIDRIO POR MUNICIPIOS'!K57</f>
        <v>1409.40554429295</v>
      </c>
      <c r="L7" s="16">
        <f>'[3]VIDRIO POR MUNICIPIOS'!L57</f>
        <v>2169.7822784810128</v>
      </c>
      <c r="M7" s="16">
        <f>'[3]VIDRIO POR MUNICIPIOS'!M57</f>
        <v>1428.8311255202111</v>
      </c>
      <c r="N7" s="69">
        <f>'[3]VIDRIO POR MUNICIPIOS'!N57</f>
        <v>1386.5437974683546</v>
      </c>
      <c r="O7" s="67">
        <f>SUM(C7:N7)</f>
        <v>25373.607811994592</v>
      </c>
      <c r="P7" s="52">
        <f>O7/B7</f>
        <v>9.7105272912340581</v>
      </c>
      <c r="Q7" s="53">
        <f>P7/1000</f>
        <v>9.7105272912340578E-3</v>
      </c>
    </row>
    <row r="8" spans="1:17" s="4" customFormat="1" ht="16.8" customHeight="1" thickBot="1">
      <c r="A8" s="18">
        <v>2015</v>
      </c>
      <c r="B8" s="27">
        <v>2612</v>
      </c>
      <c r="C8" s="23">
        <f>'[4]VIDRIO POR MUNICIPIOS'!C57</f>
        <v>3145.023658512031</v>
      </c>
      <c r="D8" s="70">
        <f>'[4]VIDRIO POR MUNICIPIOS'!D57</f>
        <v>1725.0296989831875</v>
      </c>
      <c r="E8" s="70">
        <f>'[4]VIDRIO POR MUNICIPIOS'!E57</f>
        <v>2140.5094130675529</v>
      </c>
      <c r="F8" s="70">
        <f>'[4]VIDRIO POR MUNICIPIOS'!F57</f>
        <v>2287.7680459075809</v>
      </c>
      <c r="G8" s="70">
        <f>'[4]VIDRIO POR MUNICIPIOS'!G57</f>
        <v>1549.703618081357</v>
      </c>
      <c r="H8" s="70">
        <f>'[4]VIDRIO POR MUNICIPIOS'!H57</f>
        <v>2056.3616228732508</v>
      </c>
      <c r="I8" s="70">
        <f>'[4]VIDRIO POR MUNICIPIOS'!I57</f>
        <v>2182.5833081647038</v>
      </c>
      <c r="J8" s="70">
        <f>'[4]VIDRIO POR MUNICIPIOS'!J57</f>
        <v>3755.0951374207193</v>
      </c>
      <c r="K8" s="70">
        <f>'[4]VIDRIO POR MUNICIPIOS'!K57</f>
        <v>1646.1411456760295</v>
      </c>
      <c r="L8" s="70">
        <f>'[4]VIDRIO POR MUNICIPIOS'!L57</f>
        <v>2340.2762623459325</v>
      </c>
      <c r="M8" s="70">
        <f>'[4]VIDRIO POR MUNICIPIOS'!M57</f>
        <v>2285.6218686830548</v>
      </c>
      <c r="N8" s="71">
        <f>'[4]VIDRIO POR MUNICIPIOS'!N57</f>
        <v>1677.8167018516449</v>
      </c>
      <c r="O8" s="68">
        <f>SUM(C8:N8)</f>
        <v>26791.93048156704</v>
      </c>
      <c r="P8" s="54">
        <f>O8/B8</f>
        <v>10.257247504428422</v>
      </c>
      <c r="Q8" s="55">
        <f>P8/1000</f>
        <v>1.0257247504428421E-2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8" sqref="O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2613</v>
      </c>
      <c r="C7" s="56">
        <v>3266</v>
      </c>
      <c r="D7" s="57">
        <v>3139</v>
      </c>
      <c r="E7" s="58">
        <v>3100</v>
      </c>
      <c r="F7" s="58">
        <v>3652</v>
      </c>
      <c r="G7" s="58">
        <v>4006</v>
      </c>
      <c r="H7" s="58">
        <v>3880</v>
      </c>
      <c r="I7" s="58">
        <v>3265</v>
      </c>
      <c r="J7" s="58">
        <v>3698</v>
      </c>
      <c r="K7" s="58">
        <v>3671</v>
      </c>
      <c r="L7" s="58">
        <v>3745</v>
      </c>
      <c r="M7" s="58">
        <v>3422</v>
      </c>
      <c r="N7" s="57">
        <v>3455</v>
      </c>
      <c r="O7" s="65">
        <f>SUM(C7:N7)</f>
        <v>42299</v>
      </c>
      <c r="P7" s="66">
        <f>O7/B7</f>
        <v>16.187906620742442</v>
      </c>
      <c r="Q7" s="59">
        <f>P7/1000</f>
        <v>1.6187906620742442E-2</v>
      </c>
    </row>
    <row r="8" spans="1:17" s="4" customFormat="1" ht="16.8" customHeight="1" thickBot="1">
      <c r="A8" s="36">
        <v>2015</v>
      </c>
      <c r="B8" s="34">
        <v>2612</v>
      </c>
      <c r="C8" s="60">
        <v>3245</v>
      </c>
      <c r="D8" s="61">
        <v>2670</v>
      </c>
      <c r="E8" s="62">
        <v>3732</v>
      </c>
      <c r="F8" s="62">
        <v>3326</v>
      </c>
      <c r="G8" s="62">
        <v>3940</v>
      </c>
      <c r="H8" s="62">
        <v>3631</v>
      </c>
      <c r="I8" s="62">
        <v>3623</v>
      </c>
      <c r="J8" s="62">
        <v>4166</v>
      </c>
      <c r="K8" s="62">
        <v>3699</v>
      </c>
      <c r="L8" s="62">
        <v>3566</v>
      </c>
      <c r="M8" s="62">
        <v>3277</v>
      </c>
      <c r="N8" s="63">
        <v>3103</v>
      </c>
      <c r="O8" s="40">
        <f>SUM(C8:N8)</f>
        <v>41978</v>
      </c>
      <c r="P8" s="64">
        <f>O8/B8</f>
        <v>16.071209800918837</v>
      </c>
      <c r="Q8" s="41">
        <f>P8/1000</f>
        <v>1.6071209800918838E-2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