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<sst xmlns="http://schemas.openxmlformats.org/spreadsheetml/2006/main" count="76" uniqueCount="23">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</sst>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198346.18408452271</c:v>
                </c:pt>
                <c:pt idx="1">
                  <c:v>161300.15468540511</c:v>
                </c:pt>
                <c:pt idx="2">
                  <c:v>203859.24448505638</c:v>
                </c:pt>
                <c:pt idx="3">
                  <c:v>211046.57091494818</c:v>
                </c:pt>
                <c:pt idx="4">
                  <c:v>217066.1066341548</c:v>
                </c:pt>
                <c:pt idx="5">
                  <c:v>205184.91830180414</c:v>
                </c:pt>
                <c:pt idx="6">
                  <c:v>212367.86032724194</c:v>
                </c:pt>
                <c:pt idx="7">
                  <c:v>227729.96207272867</c:v>
                </c:pt>
                <c:pt idx="8">
                  <c:v>225065.11621716488</c:v>
                </c:pt>
                <c:pt idx="9">
                  <c:v>205497.65235871036</c:v>
                </c:pt>
                <c:pt idx="10">
                  <c:v>133389.12321026146</c:v>
                </c:pt>
                <c:pt idx="11">
                  <c:v>161280.49851045298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178741.99052707816</c:v>
                </c:pt>
                <c:pt idx="1">
                  <c:v>162850.71512084815</c:v>
                </c:pt>
                <c:pt idx="2">
                  <c:v>174124.31137366997</c:v>
                </c:pt>
                <c:pt idx="3">
                  <c:v>172248.35129169203</c:v>
                </c:pt>
                <c:pt idx="4">
                  <c:v>221112.81082663668</c:v>
                </c:pt>
                <c:pt idx="5">
                  <c:v>215613.64407008191</c:v>
                </c:pt>
                <c:pt idx="6">
                  <c:v>176088.44618945074</c:v>
                </c:pt>
                <c:pt idx="7">
                  <c:v>194449.45615450997</c:v>
                </c:pt>
                <c:pt idx="8">
                  <c:v>181298.22408718633</c:v>
                </c:pt>
                <c:pt idx="9">
                  <c:v>159669.2846431956</c:v>
                </c:pt>
                <c:pt idx="10">
                  <c:v>172756.71724156529</c:v>
                </c:pt>
                <c:pt idx="11">
                  <c:v>187639.55312772072</c:v>
                </c:pt>
              </c:numCache>
            </c:numRef>
          </c:val>
        </c:ser>
        <c:marker val="1"/>
        <c:axId val="90738688"/>
        <c:axId val="90740224"/>
      </c:lineChart>
      <c:catAx>
        <c:axId val="9073868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0740224"/>
        <c:crossesAt val="0"/>
        <c:auto val="1"/>
        <c:lblAlgn val="ctr"/>
        <c:lblOffset val="100"/>
      </c:catAx>
      <c:valAx>
        <c:axId val="907402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073868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461"/>
          <c:w val="0.52418879056047263"/>
          <c:h val="7.5527441092335404E-2"/>
        </c:manualLayout>
      </c:layout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111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1757.9453993933266</c:v>
                </c:pt>
                <c:pt idx="1">
                  <c:v>1757.9453993933266</c:v>
                </c:pt>
                <c:pt idx="2">
                  <c:v>1757.9453993933266</c:v>
                </c:pt>
                <c:pt idx="3">
                  <c:v>1757.9453993933266</c:v>
                </c:pt>
                <c:pt idx="4">
                  <c:v>1757.9453993933266</c:v>
                </c:pt>
                <c:pt idx="5">
                  <c:v>1757.9453993933266</c:v>
                </c:pt>
                <c:pt idx="6">
                  <c:v>1757.9453993933266</c:v>
                </c:pt>
                <c:pt idx="7">
                  <c:v>1757.9453993933266</c:v>
                </c:pt>
                <c:pt idx="8">
                  <c:v>1757.9453993933266</c:v>
                </c:pt>
                <c:pt idx="9">
                  <c:v>1757.9453993933266</c:v>
                </c:pt>
                <c:pt idx="10">
                  <c:v>1757.9453993933266</c:v>
                </c:pt>
                <c:pt idx="11">
                  <c:v>1757.9453993933266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3428.431886227545</c:v>
                </c:pt>
                <c:pt idx="1">
                  <c:v>818.68263473053889</c:v>
                </c:pt>
                <c:pt idx="2">
                  <c:v>1432.6946107784431</c:v>
                </c:pt>
                <c:pt idx="3">
                  <c:v>927.41392215568862</c:v>
                </c:pt>
                <c:pt idx="4">
                  <c:v>1637.3652694610778</c:v>
                </c:pt>
                <c:pt idx="5">
                  <c:v>1720.5127245508982</c:v>
                </c:pt>
                <c:pt idx="6">
                  <c:v>1554.2178143712574</c:v>
                </c:pt>
                <c:pt idx="7">
                  <c:v>946.60179640718559</c:v>
                </c:pt>
                <c:pt idx="8">
                  <c:v>2001.9348802395209</c:v>
                </c:pt>
                <c:pt idx="9">
                  <c:v>831.47455089820357</c:v>
                </c:pt>
                <c:pt idx="10">
                  <c:v>1816.4520958083833</c:v>
                </c:pt>
                <c:pt idx="11">
                  <c:v>1905.9955089820362</c:v>
                </c:pt>
              </c:numCache>
            </c:numRef>
          </c:val>
        </c:ser>
        <c:marker val="1"/>
        <c:axId val="92739456"/>
        <c:axId val="92746496"/>
      </c:lineChart>
      <c:catAx>
        <c:axId val="9273945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746496"/>
        <c:crossesAt val="0"/>
        <c:auto val="1"/>
        <c:lblAlgn val="ctr"/>
        <c:lblOffset val="100"/>
      </c:catAx>
      <c:valAx>
        <c:axId val="927464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73945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528"/>
          <c:w val="0.52571251548946718"/>
          <c:h val="0.11075973149777101"/>
        </c:manualLayout>
      </c:layout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92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4242.5769854132905</c:v>
                </c:pt>
                <c:pt idx="1">
                  <c:v>1834.9144254278726</c:v>
                </c:pt>
                <c:pt idx="2">
                  <c:v>2040.97244732577</c:v>
                </c:pt>
                <c:pt idx="3">
                  <c:v>2979.8541329011346</c:v>
                </c:pt>
                <c:pt idx="4">
                  <c:v>3600.0486223662888</c:v>
                </c:pt>
                <c:pt idx="5">
                  <c:v>3171.8646958499148</c:v>
                </c:pt>
                <c:pt idx="6">
                  <c:v>3400.5571347356454</c:v>
                </c:pt>
                <c:pt idx="7">
                  <c:v>6581.9924867150385</c:v>
                </c:pt>
                <c:pt idx="8">
                  <c:v>3450.2728823194998</c:v>
                </c:pt>
                <c:pt idx="9">
                  <c:v>3921.3128038897894</c:v>
                </c:pt>
                <c:pt idx="10">
                  <c:v>3380.6708357021034</c:v>
                </c:pt>
                <c:pt idx="11">
                  <c:v>4377.5988397205501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5405.6983200850045</c:v>
                </c:pt>
                <c:pt idx="1">
                  <c:v>1729.7151515151513</c:v>
                </c:pt>
                <c:pt idx="2">
                  <c:v>2824.4868882084229</c:v>
                </c:pt>
                <c:pt idx="3">
                  <c:v>3909.6153882337107</c:v>
                </c:pt>
                <c:pt idx="4">
                  <c:v>4510.6150736355758</c:v>
                </c:pt>
                <c:pt idx="5">
                  <c:v>2171.4300160134408</c:v>
                </c:pt>
                <c:pt idx="6">
                  <c:v>3375.5587640773897</c:v>
                </c:pt>
                <c:pt idx="7">
                  <c:v>3003.8348868175767</c:v>
                </c:pt>
                <c:pt idx="8">
                  <c:v>0</c:v>
                </c:pt>
                <c:pt idx="9">
                  <c:v>4293.4738665896621</c:v>
                </c:pt>
                <c:pt idx="10">
                  <c:v>5769.732858545508</c:v>
                </c:pt>
                <c:pt idx="11">
                  <c:v>3408.391773931055</c:v>
                </c:pt>
              </c:numCache>
            </c:numRef>
          </c:val>
        </c:ser>
        <c:marker val="1"/>
        <c:axId val="99470336"/>
        <c:axId val="99664640"/>
      </c:lineChart>
      <c:catAx>
        <c:axId val="9947033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664640"/>
        <c:crossesAt val="0"/>
        <c:auto val="1"/>
        <c:lblAlgn val="ctr"/>
        <c:lblOffset val="100"/>
      </c:catAx>
      <c:valAx>
        <c:axId val="996646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947033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23"/>
        </c:manualLayout>
      </c:layout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3933</c:v>
                </c:pt>
                <c:pt idx="1">
                  <c:v>3668</c:v>
                </c:pt>
                <c:pt idx="2">
                  <c:v>3358</c:v>
                </c:pt>
                <c:pt idx="3">
                  <c:v>4172</c:v>
                </c:pt>
                <c:pt idx="4">
                  <c:v>2880</c:v>
                </c:pt>
                <c:pt idx="5">
                  <c:v>3338</c:v>
                </c:pt>
                <c:pt idx="6">
                  <c:v>4238</c:v>
                </c:pt>
                <c:pt idx="7">
                  <c:v>3093</c:v>
                </c:pt>
                <c:pt idx="8">
                  <c:v>4111</c:v>
                </c:pt>
                <c:pt idx="9">
                  <c:v>3714</c:v>
                </c:pt>
                <c:pt idx="10">
                  <c:v>3556</c:v>
                </c:pt>
                <c:pt idx="11">
                  <c:v>2737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3175</c:v>
                </c:pt>
                <c:pt idx="1">
                  <c:v>3714</c:v>
                </c:pt>
                <c:pt idx="2">
                  <c:v>3338</c:v>
                </c:pt>
                <c:pt idx="3">
                  <c:v>3144</c:v>
                </c:pt>
                <c:pt idx="4">
                  <c:v>3633</c:v>
                </c:pt>
                <c:pt idx="5">
                  <c:v>5342</c:v>
                </c:pt>
                <c:pt idx="6">
                  <c:v>5322</c:v>
                </c:pt>
                <c:pt idx="7">
                  <c:v>5123</c:v>
                </c:pt>
                <c:pt idx="8">
                  <c:v>3729</c:v>
                </c:pt>
                <c:pt idx="9">
                  <c:v>3490</c:v>
                </c:pt>
                <c:pt idx="10">
                  <c:v>4391</c:v>
                </c:pt>
                <c:pt idx="11">
                  <c:v>3556</c:v>
                </c:pt>
              </c:numCache>
            </c:numRef>
          </c:val>
        </c:ser>
        <c:marker val="1"/>
        <c:axId val="100299520"/>
        <c:axId val="100301056"/>
      </c:lineChart>
      <c:catAx>
        <c:axId val="10029952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301056"/>
        <c:crosses val="autoZero"/>
        <c:auto val="1"/>
        <c:lblAlgn val="ctr"/>
        <c:lblOffset val="100"/>
      </c:catAx>
      <c:valAx>
        <c:axId val="1003010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29952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94"/>
          <c:y val="0.85056911988823958"/>
          <c:w val="0.36796145739235453"/>
          <c:h val="0.12152495554991188"/>
        </c:manualLayout>
      </c:layout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C45">
            <v>3428.431886227545</v>
          </cell>
          <cell r="D45">
            <v>818.68263473053889</v>
          </cell>
          <cell r="E45">
            <v>1432.6946107784431</v>
          </cell>
          <cell r="F45">
            <v>927.41392215568862</v>
          </cell>
          <cell r="G45">
            <v>1637.3652694610778</v>
          </cell>
          <cell r="H45">
            <v>1720.5127245508982</v>
          </cell>
          <cell r="I45">
            <v>1554.2178143712574</v>
          </cell>
          <cell r="J45">
            <v>946.60179640718559</v>
          </cell>
          <cell r="K45">
            <v>2001.9348802395209</v>
          </cell>
          <cell r="L45">
            <v>831.47455089820357</v>
          </cell>
          <cell r="M45">
            <v>1816.4520958083833</v>
          </cell>
          <cell r="N45">
            <v>1905.9955089820362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C45">
            <v>1757.9453993933266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C44">
            <v>5405.6983200850045</v>
          </cell>
          <cell r="D44">
            <v>1729.7151515151513</v>
          </cell>
          <cell r="E44">
            <v>2824.4868882084229</v>
          </cell>
          <cell r="F44">
            <v>3909.6153882337107</v>
          </cell>
          <cell r="G44">
            <v>4510.6150736355758</v>
          </cell>
          <cell r="H44">
            <v>2171.4300160134408</v>
          </cell>
          <cell r="I44">
            <v>3375.5587640773897</v>
          </cell>
          <cell r="J44">
            <v>3003.8348868175767</v>
          </cell>
          <cell r="K44">
            <v>0</v>
          </cell>
          <cell r="L44">
            <v>4293.4738665896621</v>
          </cell>
          <cell r="M44">
            <v>5769.732858545508</v>
          </cell>
          <cell r="N44">
            <v>3408.391773931055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4">
          <cell r="C44">
            <v>4242.5769854132905</v>
          </cell>
          <cell r="D44">
            <v>1834.9144254278726</v>
          </cell>
          <cell r="E44">
            <v>2040.97244732577</v>
          </cell>
          <cell r="F44">
            <v>2979.8541329011346</v>
          </cell>
          <cell r="G44">
            <v>3600.0486223662888</v>
          </cell>
          <cell r="H44">
            <v>3171.8646958499148</v>
          </cell>
          <cell r="I44">
            <v>3400.5571347356454</v>
          </cell>
          <cell r="J44">
            <v>6581.9924867150385</v>
          </cell>
          <cell r="K44">
            <v>3450.2728823194998</v>
          </cell>
          <cell r="L44">
            <v>3921.3128038897894</v>
          </cell>
          <cell r="M44">
            <v>3380.6708357021034</v>
          </cell>
          <cell r="N44">
            <v>4377.5988397205501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23">
          <cell r="F23">
            <v>126958.52803738318</v>
          </cell>
          <cell r="G23">
            <v>114709.82476635514</v>
          </cell>
          <cell r="H23">
            <v>116674.08878504673</v>
          </cell>
          <cell r="I23">
            <v>119165.35046728973</v>
          </cell>
          <cell r="J23">
            <v>179498.59813084113</v>
          </cell>
          <cell r="K23">
            <v>174675.77102803739</v>
          </cell>
          <cell r="L23">
            <v>120961.93341121495</v>
          </cell>
          <cell r="M23">
            <v>131733.44626168226</v>
          </cell>
          <cell r="N23">
            <v>130152.45327102803</v>
          </cell>
          <cell r="O23">
            <v>101175.56658878505</v>
          </cell>
          <cell r="P23">
            <v>120379.04205607477</v>
          </cell>
          <cell r="Q23">
            <v>133633.83177570094</v>
          </cell>
        </row>
        <row r="27">
          <cell r="F27">
            <v>51783.462489694968</v>
          </cell>
          <cell r="G27">
            <v>48140.890354492993</v>
          </cell>
          <cell r="H27">
            <v>57450.222588623248</v>
          </cell>
          <cell r="I27">
            <v>53083.000824402305</v>
          </cell>
          <cell r="J27">
            <v>41614.212695795548</v>
          </cell>
          <cell r="K27">
            <v>40937.873042044521</v>
          </cell>
          <cell r="L27">
            <v>55126.512778235781</v>
          </cell>
          <cell r="M27">
            <v>62716.0098928277</v>
          </cell>
          <cell r="N27">
            <v>51145.770816158285</v>
          </cell>
          <cell r="O27">
            <v>58493.71805441055</v>
          </cell>
          <cell r="P27">
            <v>52377.675185490516</v>
          </cell>
          <cell r="Q27">
            <v>54005.721352019784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23">
          <cell r="F23">
            <v>160880.99599313107</v>
          </cell>
          <cell r="G23">
            <v>128480.57240984545</v>
          </cell>
          <cell r="H23">
            <v>165958.07670291929</v>
          </cell>
          <cell r="I23">
            <v>172636.76016027475</v>
          </cell>
          <cell r="J23">
            <v>170891.01316542644</v>
          </cell>
          <cell r="K23">
            <v>163795.9129937035</v>
          </cell>
          <cell r="L23">
            <v>172780.90440755582</v>
          </cell>
          <cell r="M23">
            <v>190366.50257584429</v>
          </cell>
          <cell r="N23">
            <v>185705.83858042359</v>
          </cell>
          <cell r="O23">
            <v>168584.7052089296</v>
          </cell>
          <cell r="P23">
            <v>99179.250143102458</v>
          </cell>
          <cell r="Q23">
            <v>114931.01316542644</v>
          </cell>
        </row>
        <row r="27">
          <cell r="F27">
            <v>37465.188091391647</v>
          </cell>
          <cell r="G27">
            <v>32819.58227555966</v>
          </cell>
          <cell r="H27">
            <v>37901.16778213709</v>
          </cell>
          <cell r="I27">
            <v>38409.810754673439</v>
          </cell>
          <cell r="J27">
            <v>46175.093468728366</v>
          </cell>
          <cell r="K27">
            <v>41389.005308100626</v>
          </cell>
          <cell r="L27">
            <v>39586.95591968613</v>
          </cell>
          <cell r="M27">
            <v>37363.459496884374</v>
          </cell>
          <cell r="N27">
            <v>39359.277636741288</v>
          </cell>
          <cell r="O27">
            <v>36912.947149780754</v>
          </cell>
          <cell r="P27">
            <v>34209.873067159009</v>
          </cell>
          <cell r="Q27">
            <v>46349.485345026544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S19" sqref="S19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3418</v>
      </c>
      <c r="C7" s="15">
        <f>[5]ANTEQUERA!F23+[5]ANTEQUERA!F27</f>
        <v>178741.99052707816</v>
      </c>
      <c r="D7" s="16">
        <f>[5]ANTEQUERA!G23+[5]ANTEQUERA!G27</f>
        <v>162850.71512084815</v>
      </c>
      <c r="E7" s="16">
        <f>[5]ANTEQUERA!H23+[5]ANTEQUERA!H27</f>
        <v>174124.31137366997</v>
      </c>
      <c r="F7" s="16">
        <f>[5]ANTEQUERA!I23+[5]ANTEQUERA!I27</f>
        <v>172248.35129169203</v>
      </c>
      <c r="G7" s="16">
        <f>[5]ANTEQUERA!J23+[5]ANTEQUERA!J27</f>
        <v>221112.81082663668</v>
      </c>
      <c r="H7" s="16">
        <f>[5]ANTEQUERA!K23+[5]ANTEQUERA!K27</f>
        <v>215613.64407008191</v>
      </c>
      <c r="I7" s="16">
        <f>[5]ANTEQUERA!L23+[5]ANTEQUERA!L27</f>
        <v>176088.44618945074</v>
      </c>
      <c r="J7" s="16">
        <f>[5]ANTEQUERA!M23+[5]ANTEQUERA!M27</f>
        <v>194449.45615450997</v>
      </c>
      <c r="K7" s="16">
        <f>[5]ANTEQUERA!N23+[5]ANTEQUERA!N27</f>
        <v>181298.22408718633</v>
      </c>
      <c r="L7" s="16">
        <f>[5]ANTEQUERA!O23+[5]ANTEQUERA!O27</f>
        <v>159669.2846431956</v>
      </c>
      <c r="M7" s="16">
        <f>[5]ANTEQUERA!P23+[5]ANTEQUERA!P27</f>
        <v>172756.71724156529</v>
      </c>
      <c r="N7" s="15">
        <f>[5]ANTEQUERA!Q23+[5]ANTEQUERA!Q27</f>
        <v>187639.55312772072</v>
      </c>
      <c r="O7" s="45">
        <f>SUM(C7:N7)</f>
        <v>2196593.5046536354</v>
      </c>
      <c r="P7" s="46">
        <f>O7/B7</f>
        <v>642.65462394781605</v>
      </c>
      <c r="Q7" s="47">
        <f>P7/1000</f>
        <v>0.64265462394781603</v>
      </c>
    </row>
    <row r="8" spans="1:17" s="6" customFormat="1" ht="16.8" customHeight="1" thickBot="1">
      <c r="A8" s="18">
        <v>2015</v>
      </c>
      <c r="B8" s="27">
        <v>3498</v>
      </c>
      <c r="C8" s="30">
        <f>[6]ANTEQUERA!F23+[6]ANTEQUERA!F27</f>
        <v>198346.18408452271</v>
      </c>
      <c r="D8" s="19">
        <f>[6]ANTEQUERA!G23+[6]ANTEQUERA!G27</f>
        <v>161300.15468540511</v>
      </c>
      <c r="E8" s="19">
        <f>[6]ANTEQUERA!H23+[6]ANTEQUERA!H27</f>
        <v>203859.24448505638</v>
      </c>
      <c r="F8" s="19">
        <f>[6]ANTEQUERA!I23+[6]ANTEQUERA!I27</f>
        <v>211046.57091494818</v>
      </c>
      <c r="G8" s="19">
        <f>[6]ANTEQUERA!J23+[6]ANTEQUERA!J27</f>
        <v>217066.1066341548</v>
      </c>
      <c r="H8" s="19">
        <f>[6]ANTEQUERA!K23+[6]ANTEQUERA!K27</f>
        <v>205184.91830180414</v>
      </c>
      <c r="I8" s="19">
        <f>[6]ANTEQUERA!L23+[6]ANTEQUERA!L27</f>
        <v>212367.86032724194</v>
      </c>
      <c r="J8" s="19">
        <f>[6]ANTEQUERA!M23+[6]ANTEQUERA!M27</f>
        <v>227729.96207272867</v>
      </c>
      <c r="K8" s="19">
        <f>[6]ANTEQUERA!N23+[6]ANTEQUERA!N27</f>
        <v>225065.11621716488</v>
      </c>
      <c r="L8" s="19">
        <f>[6]ANTEQUERA!O23+[6]ANTEQUERA!O27</f>
        <v>205497.65235871036</v>
      </c>
      <c r="M8" s="19">
        <f>[6]ANTEQUERA!P23+[6]ANTEQUERA!P27</f>
        <v>133389.12321026146</v>
      </c>
      <c r="N8" s="30">
        <f>[6]ANTEQUERA!Q23+[6]ANTEQUERA!Q27</f>
        <v>161280.49851045298</v>
      </c>
      <c r="O8" s="42">
        <f>SUM(C8:N8)</f>
        <v>2362133.3918024516</v>
      </c>
      <c r="P8" s="43">
        <f>O8/B8</f>
        <v>675.28112973197585</v>
      </c>
      <c r="Q8" s="44">
        <f>P8/1000</f>
        <v>0.67528112973197585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R15" sqref="R15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3418</v>
      </c>
      <c r="C7" s="15">
        <f>'[1]Por Municipio - 2016'!C45</f>
        <v>3428.431886227545</v>
      </c>
      <c r="D7" s="16">
        <f>'[1]Por Municipio - 2016'!D45</f>
        <v>818.68263473053889</v>
      </c>
      <c r="E7" s="16">
        <f>'[1]Por Municipio - 2016'!E45</f>
        <v>1432.6946107784431</v>
      </c>
      <c r="F7" s="16">
        <f>'[1]Por Municipio - 2016'!F45</f>
        <v>927.41392215568862</v>
      </c>
      <c r="G7" s="16">
        <f>'[1]Por Municipio - 2016'!G45</f>
        <v>1637.3652694610778</v>
      </c>
      <c r="H7" s="16">
        <f>'[1]Por Municipio - 2016'!H45</f>
        <v>1720.5127245508982</v>
      </c>
      <c r="I7" s="16">
        <f>'[1]Por Municipio - 2016'!I45</f>
        <v>1554.2178143712574</v>
      </c>
      <c r="J7" s="16">
        <f>'[1]Por Municipio - 2016'!J45</f>
        <v>946.60179640718559</v>
      </c>
      <c r="K7" s="16">
        <f>'[1]Por Municipio - 2016'!K45</f>
        <v>2001.9348802395209</v>
      </c>
      <c r="L7" s="16">
        <f>'[1]Por Municipio - 2016'!L45</f>
        <v>831.47455089820357</v>
      </c>
      <c r="M7" s="16">
        <f>'[1]Por Municipio - 2016'!M45</f>
        <v>1816.4520958083833</v>
      </c>
      <c r="N7" s="15">
        <f>'[1]Por Municipio - 2016'!N45</f>
        <v>1905.9955089820362</v>
      </c>
      <c r="O7" s="45">
        <f>SUM(C7:N7)</f>
        <v>19021.777694610777</v>
      </c>
      <c r="P7" s="48">
        <f>O7/B7</f>
        <v>5.5651777924548789</v>
      </c>
      <c r="Q7" s="49">
        <f>P7/1000</f>
        <v>5.5651777924548788E-3</v>
      </c>
    </row>
    <row r="8" spans="1:17" s="7" customFormat="1" ht="16.8" customHeight="1" thickBot="1">
      <c r="A8" s="18">
        <v>2015</v>
      </c>
      <c r="B8" s="27">
        <v>3498</v>
      </c>
      <c r="C8" s="30">
        <f>'[2]Por Municipio - 2015'!$C$45</f>
        <v>1757.9453993933266</v>
      </c>
      <c r="D8" s="19">
        <f>'[2]Por Municipio - 2015'!$C$45</f>
        <v>1757.9453993933266</v>
      </c>
      <c r="E8" s="19">
        <f>'[2]Por Municipio - 2015'!$C$45</f>
        <v>1757.9453993933266</v>
      </c>
      <c r="F8" s="19">
        <f>'[2]Por Municipio - 2015'!$C$45</f>
        <v>1757.9453993933266</v>
      </c>
      <c r="G8" s="19">
        <f>'[2]Por Municipio - 2015'!$C$45</f>
        <v>1757.9453993933266</v>
      </c>
      <c r="H8" s="19">
        <f>'[2]Por Municipio - 2015'!$C$45</f>
        <v>1757.9453993933266</v>
      </c>
      <c r="I8" s="19">
        <f>'[2]Por Municipio - 2015'!$C$45</f>
        <v>1757.9453993933266</v>
      </c>
      <c r="J8" s="19">
        <f>'[2]Por Municipio - 2015'!$C$45</f>
        <v>1757.9453993933266</v>
      </c>
      <c r="K8" s="19">
        <f>'[2]Por Municipio - 2015'!$C$45</f>
        <v>1757.9453993933266</v>
      </c>
      <c r="L8" s="19">
        <f>'[2]Por Municipio - 2015'!$C$45</f>
        <v>1757.9453993933266</v>
      </c>
      <c r="M8" s="19">
        <f>'[2]Por Municipio - 2015'!$C$45</f>
        <v>1757.9453993933266</v>
      </c>
      <c r="N8" s="30">
        <f>'[2]Por Municipio - 2015'!$C$45</f>
        <v>1757.9453993933266</v>
      </c>
      <c r="O8" s="42">
        <f>SUM(C8:N8)</f>
        <v>21095.344792719927</v>
      </c>
      <c r="P8" s="50">
        <f>O8/B8</f>
        <v>6.0306874764779668</v>
      </c>
      <c r="Q8" s="51">
        <f>P8/1000</f>
        <v>6.0306874764779672E-3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5" sqref="S15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3418</v>
      </c>
      <c r="C7" s="25">
        <f>'[3]VIDRIO POR MUNICIPIOS'!C44</f>
        <v>5405.6983200850045</v>
      </c>
      <c r="D7" s="16">
        <f>'[3]VIDRIO POR MUNICIPIOS'!D44</f>
        <v>1729.7151515151513</v>
      </c>
      <c r="E7" s="16">
        <f>'[3]VIDRIO POR MUNICIPIOS'!E44</f>
        <v>2824.4868882084229</v>
      </c>
      <c r="F7" s="16">
        <f>'[3]VIDRIO POR MUNICIPIOS'!F44</f>
        <v>3909.6153882337107</v>
      </c>
      <c r="G7" s="16">
        <f>'[3]VIDRIO POR MUNICIPIOS'!G44</f>
        <v>4510.6150736355758</v>
      </c>
      <c r="H7" s="16">
        <f>'[3]VIDRIO POR MUNICIPIOS'!H44</f>
        <v>2171.4300160134408</v>
      </c>
      <c r="I7" s="16">
        <f>'[3]VIDRIO POR MUNICIPIOS'!I44</f>
        <v>3375.5587640773897</v>
      </c>
      <c r="J7" s="16">
        <f>'[3]VIDRIO POR MUNICIPIOS'!J44</f>
        <v>3003.8348868175767</v>
      </c>
      <c r="K7" s="16">
        <f>'[3]VIDRIO POR MUNICIPIOS'!K44</f>
        <v>0</v>
      </c>
      <c r="L7" s="16">
        <f>'[3]VIDRIO POR MUNICIPIOS'!L44</f>
        <v>4293.4738665896621</v>
      </c>
      <c r="M7" s="16">
        <f>'[3]VIDRIO POR MUNICIPIOS'!M44</f>
        <v>5769.732858545508</v>
      </c>
      <c r="N7" s="69">
        <f>'[3]VIDRIO POR MUNICIPIOS'!N44</f>
        <v>3408.391773931055</v>
      </c>
      <c r="O7" s="67">
        <f>SUM(C7:N7)</f>
        <v>40402.552987652496</v>
      </c>
      <c r="P7" s="52">
        <f>O7/B7</f>
        <v>11.820524572162814</v>
      </c>
      <c r="Q7" s="53">
        <f>P7/1000</f>
        <v>1.1820524572162814E-2</v>
      </c>
    </row>
    <row r="8" spans="1:17" s="4" customFormat="1" ht="16.8" customHeight="1" thickBot="1">
      <c r="A8" s="18">
        <v>2015</v>
      </c>
      <c r="B8" s="27">
        <v>3498</v>
      </c>
      <c r="C8" s="23">
        <f>'[4]VIDRIO POR MUNICIPIOS'!C44</f>
        <v>4242.5769854132905</v>
      </c>
      <c r="D8" s="70">
        <f>'[4]VIDRIO POR MUNICIPIOS'!D44</f>
        <v>1834.9144254278726</v>
      </c>
      <c r="E8" s="70">
        <f>'[4]VIDRIO POR MUNICIPIOS'!E44</f>
        <v>2040.97244732577</v>
      </c>
      <c r="F8" s="70">
        <f>'[4]VIDRIO POR MUNICIPIOS'!F44</f>
        <v>2979.8541329011346</v>
      </c>
      <c r="G8" s="70">
        <f>'[4]VIDRIO POR MUNICIPIOS'!G44</f>
        <v>3600.0486223662888</v>
      </c>
      <c r="H8" s="70">
        <f>'[4]VIDRIO POR MUNICIPIOS'!H44</f>
        <v>3171.8646958499148</v>
      </c>
      <c r="I8" s="70">
        <f>'[4]VIDRIO POR MUNICIPIOS'!I44</f>
        <v>3400.5571347356454</v>
      </c>
      <c r="J8" s="70">
        <f>'[4]VIDRIO POR MUNICIPIOS'!J44</f>
        <v>6581.9924867150385</v>
      </c>
      <c r="K8" s="70">
        <f>'[4]VIDRIO POR MUNICIPIOS'!K44</f>
        <v>3450.2728823194998</v>
      </c>
      <c r="L8" s="70">
        <f>'[4]VIDRIO POR MUNICIPIOS'!L44</f>
        <v>3921.3128038897894</v>
      </c>
      <c r="M8" s="70">
        <f>'[4]VIDRIO POR MUNICIPIOS'!M44</f>
        <v>3380.6708357021034</v>
      </c>
      <c r="N8" s="71">
        <f>'[4]VIDRIO POR MUNICIPIOS'!N44</f>
        <v>4377.5988397205501</v>
      </c>
      <c r="O8" s="68">
        <f>SUM(C8:N8)</f>
        <v>42982.6362923669</v>
      </c>
      <c r="P8" s="54">
        <f>O8/B8</f>
        <v>12.287774811997398</v>
      </c>
      <c r="Q8" s="55">
        <f>P8/1000</f>
        <v>1.2287774811997398E-2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3418</v>
      </c>
      <c r="C7" s="56">
        <v>3175</v>
      </c>
      <c r="D7" s="57">
        <v>3714</v>
      </c>
      <c r="E7" s="58">
        <v>3338</v>
      </c>
      <c r="F7" s="58">
        <v>3144</v>
      </c>
      <c r="G7" s="58">
        <v>3633</v>
      </c>
      <c r="H7" s="58">
        <v>5342</v>
      </c>
      <c r="I7" s="58">
        <v>5322</v>
      </c>
      <c r="J7" s="58">
        <v>5123</v>
      </c>
      <c r="K7" s="58">
        <v>3729</v>
      </c>
      <c r="L7" s="58">
        <v>3490</v>
      </c>
      <c r="M7" s="58">
        <v>4391</v>
      </c>
      <c r="N7" s="57">
        <v>3556</v>
      </c>
      <c r="O7" s="65">
        <f>SUM(C7:N7)</f>
        <v>47957</v>
      </c>
      <c r="P7" s="66">
        <f>O7/B7</f>
        <v>14.030719719133996</v>
      </c>
      <c r="Q7" s="59">
        <f>P7/1000</f>
        <v>1.4030719719133996E-2</v>
      </c>
    </row>
    <row r="8" spans="1:17" s="4" customFormat="1" ht="16.8" customHeight="1" thickBot="1">
      <c r="A8" s="36">
        <v>2015</v>
      </c>
      <c r="B8" s="34">
        <v>3498</v>
      </c>
      <c r="C8" s="60">
        <v>3933</v>
      </c>
      <c r="D8" s="61">
        <v>3668</v>
      </c>
      <c r="E8" s="62">
        <v>3358</v>
      </c>
      <c r="F8" s="62">
        <v>4172</v>
      </c>
      <c r="G8" s="62">
        <v>2880</v>
      </c>
      <c r="H8" s="62">
        <v>3338</v>
      </c>
      <c r="I8" s="62">
        <v>4238</v>
      </c>
      <c r="J8" s="62">
        <v>3093</v>
      </c>
      <c r="K8" s="62">
        <v>4111</v>
      </c>
      <c r="L8" s="62">
        <v>3714</v>
      </c>
      <c r="M8" s="62">
        <v>3556</v>
      </c>
      <c r="N8" s="63">
        <v>2737</v>
      </c>
      <c r="O8" s="40">
        <f>SUM(C8:N8)</f>
        <v>42798</v>
      </c>
      <c r="P8" s="64">
        <f>O8/B8</f>
        <v>12.234991423670669</v>
      </c>
      <c r="Q8" s="41">
        <f>P8/1000</f>
        <v>1.2234991423670669E-2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