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<sst xmlns="http://schemas.openxmlformats.org/spreadsheetml/2006/main" count="76" uniqueCount="23">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</sst>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22964.389271475171</c:v>
                </c:pt>
                <c:pt idx="1">
                  <c:v>20259.15186661834</c:v>
                </c:pt>
                <c:pt idx="2">
                  <c:v>25777.45559985502</c:v>
                </c:pt>
                <c:pt idx="3">
                  <c:v>22486.559139784946</c:v>
                </c:pt>
                <c:pt idx="4">
                  <c:v>23642.020055575693</c:v>
                </c:pt>
                <c:pt idx="5">
                  <c:v>25948.713301920987</c:v>
                </c:pt>
                <c:pt idx="6">
                  <c:v>29344.267246586929</c:v>
                </c:pt>
                <c:pt idx="7">
                  <c:v>28392.835568442672</c:v>
                </c:pt>
                <c:pt idx="8">
                  <c:v>24032.107043614837</c:v>
                </c:pt>
                <c:pt idx="9">
                  <c:v>29442.581853328502</c:v>
                </c:pt>
                <c:pt idx="10">
                  <c:v>22112.329346381539</c:v>
                </c:pt>
                <c:pt idx="11">
                  <c:v>18434.517337199468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23171.127325793506</c:v>
                </c:pt>
                <c:pt idx="1">
                  <c:v>19519.695974705097</c:v>
                </c:pt>
                <c:pt idx="2">
                  <c:v>22475.860391584582</c:v>
                </c:pt>
                <c:pt idx="3">
                  <c:v>20993.170375775266</c:v>
                </c:pt>
                <c:pt idx="4">
                  <c:v>13736.385747294175</c:v>
                </c:pt>
                <c:pt idx="5">
                  <c:v>23311.409461267176</c:v>
                </c:pt>
                <c:pt idx="6">
                  <c:v>33333.902468685395</c:v>
                </c:pt>
                <c:pt idx="7">
                  <c:v>34485.854311078685</c:v>
                </c:pt>
                <c:pt idx="8">
                  <c:v>29426.481819287364</c:v>
                </c:pt>
                <c:pt idx="9">
                  <c:v>27426.693420892618</c:v>
                </c:pt>
                <c:pt idx="10">
                  <c:v>27201.422838380153</c:v>
                </c:pt>
                <c:pt idx="11">
                  <c:v>27598.718229356684</c:v>
                </c:pt>
              </c:numCache>
            </c:numRef>
          </c:val>
        </c:ser>
        <c:marker val="1"/>
        <c:axId val="90741376"/>
        <c:axId val="91436160"/>
      </c:lineChart>
      <c:catAx>
        <c:axId val="90741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436160"/>
        <c:crossesAt val="0"/>
        <c:auto val="1"/>
        <c:lblAlgn val="ctr"/>
        <c:lblOffset val="100"/>
      </c:catAx>
      <c:valAx>
        <c:axId val="914361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7413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83"/>
          <c:w val="0.52418879056047263"/>
          <c:h val="7.5527441092335404E-2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9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188.18476937643717</c:v>
                </c:pt>
                <c:pt idx="1">
                  <c:v>273.40051399972947</c:v>
                </c:pt>
                <c:pt idx="2">
                  <c:v>210.67225754091709</c:v>
                </c:pt>
                <c:pt idx="3">
                  <c:v>305.35641823346413</c:v>
                </c:pt>
                <c:pt idx="4">
                  <c:v>280.50182605167049</c:v>
                </c:pt>
                <c:pt idx="5">
                  <c:v>320.74259434600299</c:v>
                </c:pt>
                <c:pt idx="6">
                  <c:v>197.65318544569189</c:v>
                </c:pt>
                <c:pt idx="7">
                  <c:v>288.78669011226833</c:v>
                </c:pt>
                <c:pt idx="8">
                  <c:v>240.26105775733802</c:v>
                </c:pt>
                <c:pt idx="9">
                  <c:v>334.94521844988503</c:v>
                </c:pt>
                <c:pt idx="10">
                  <c:v>183.45056134180982</c:v>
                </c:pt>
                <c:pt idx="11">
                  <c:v>179.89990531583931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205.95517901065864</c:v>
                </c:pt>
                <c:pt idx="1">
                  <c:v>277.29160972943424</c:v>
                </c:pt>
                <c:pt idx="2">
                  <c:v>146.27796287482153</c:v>
                </c:pt>
                <c:pt idx="3">
                  <c:v>629.19562113279392</c:v>
                </c:pt>
                <c:pt idx="4">
                  <c:v>378.71965730604472</c:v>
                </c:pt>
                <c:pt idx="5">
                  <c:v>470.89481199428849</c:v>
                </c:pt>
                <c:pt idx="6">
                  <c:v>703.33650642551163</c:v>
                </c:pt>
                <c:pt idx="7">
                  <c:v>541.02808186577818</c:v>
                </c:pt>
                <c:pt idx="8">
                  <c:v>328.62446454069493</c:v>
                </c:pt>
                <c:pt idx="9">
                  <c:v>510.97096620656828</c:v>
                </c:pt>
                <c:pt idx="10">
                  <c:v>382.72727272727269</c:v>
                </c:pt>
                <c:pt idx="11">
                  <c:v>611.16135173726798</c:v>
                </c:pt>
              </c:numCache>
            </c:numRef>
          </c:val>
        </c:ser>
        <c:marker val="1"/>
        <c:axId val="92738304"/>
        <c:axId val="92740224"/>
      </c:lineChart>
      <c:catAx>
        <c:axId val="9273830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40224"/>
        <c:crossesAt val="0"/>
        <c:auto val="1"/>
        <c:lblAlgn val="ctr"/>
        <c:lblOffset val="100"/>
      </c:catAx>
      <c:valAx>
        <c:axId val="92740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3830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94"/>
          <c:w val="0.52571251548946718"/>
          <c:h val="0.11075973149777101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2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1131.5429353404038</c:v>
                </c:pt>
                <c:pt idx="1">
                  <c:v>1263.2569278138899</c:v>
                </c:pt>
                <c:pt idx="2">
                  <c:v>2436.7088607594937</c:v>
                </c:pt>
                <c:pt idx="3">
                  <c:v>1191.4129319192612</c:v>
                </c:pt>
                <c:pt idx="4">
                  <c:v>1137.5299349982895</c:v>
                </c:pt>
                <c:pt idx="5">
                  <c:v>1170.4584331166611</c:v>
                </c:pt>
                <c:pt idx="6">
                  <c:v>2203.2158741019502</c:v>
                </c:pt>
                <c:pt idx="7">
                  <c:v>2161.3068764967502</c:v>
                </c:pt>
                <c:pt idx="8">
                  <c:v>1170.4584331166611</c:v>
                </c:pt>
                <c:pt idx="9">
                  <c:v>1080.6534382483751</c:v>
                </c:pt>
                <c:pt idx="10">
                  <c:v>1146.5104344851181</c:v>
                </c:pt>
                <c:pt idx="11">
                  <c:v>1194.4064317482039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1137.0598290598291</c:v>
                </c:pt>
                <c:pt idx="1">
                  <c:v>1070.8512820512819</c:v>
                </c:pt>
                <c:pt idx="2">
                  <c:v>1203.268376068376</c:v>
                </c:pt>
                <c:pt idx="3">
                  <c:v>1142.817094017094</c:v>
                </c:pt>
                <c:pt idx="4">
                  <c:v>2193.5179487179485</c:v>
                </c:pt>
                <c:pt idx="5">
                  <c:v>1177.3606837606837</c:v>
                </c:pt>
                <c:pt idx="6">
                  <c:v>1065.0940170940171</c:v>
                </c:pt>
                <c:pt idx="7">
                  <c:v>2095.6444444444442</c:v>
                </c:pt>
                <c:pt idx="8">
                  <c:v>1637.9418803418803</c:v>
                </c:pt>
                <c:pt idx="9">
                  <c:v>1191.7538461538461</c:v>
                </c:pt>
                <c:pt idx="10">
                  <c:v>1229.1760683760683</c:v>
                </c:pt>
                <c:pt idx="11">
                  <c:v>1183.1179487179486</c:v>
                </c:pt>
              </c:numCache>
            </c:numRef>
          </c:val>
        </c:ser>
        <c:marker val="1"/>
        <c:axId val="99061120"/>
        <c:axId val="99664256"/>
      </c:lineChart>
      <c:catAx>
        <c:axId val="990611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664256"/>
        <c:crossesAt val="0"/>
        <c:auto val="1"/>
        <c:lblAlgn val="ctr"/>
        <c:lblOffset val="100"/>
      </c:catAx>
      <c:valAx>
        <c:axId val="996642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06112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3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547</c:v>
                </c:pt>
                <c:pt idx="1">
                  <c:v>451</c:v>
                </c:pt>
                <c:pt idx="2">
                  <c:v>459</c:v>
                </c:pt>
                <c:pt idx="3">
                  <c:v>649</c:v>
                </c:pt>
                <c:pt idx="4">
                  <c:v>499</c:v>
                </c:pt>
                <c:pt idx="5">
                  <c:v>484</c:v>
                </c:pt>
                <c:pt idx="6">
                  <c:v>749</c:v>
                </c:pt>
                <c:pt idx="7">
                  <c:v>699</c:v>
                </c:pt>
                <c:pt idx="8">
                  <c:v>672</c:v>
                </c:pt>
                <c:pt idx="9">
                  <c:v>658</c:v>
                </c:pt>
                <c:pt idx="10">
                  <c:v>459</c:v>
                </c:pt>
                <c:pt idx="11">
                  <c:v>445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458</c:v>
                </c:pt>
                <c:pt idx="1">
                  <c:v>532</c:v>
                </c:pt>
                <c:pt idx="2">
                  <c:v>785</c:v>
                </c:pt>
                <c:pt idx="3">
                  <c:v>412</c:v>
                </c:pt>
                <c:pt idx="4">
                  <c:v>457</c:v>
                </c:pt>
                <c:pt idx="5">
                  <c:v>487</c:v>
                </c:pt>
                <c:pt idx="6">
                  <c:v>885</c:v>
                </c:pt>
                <c:pt idx="7">
                  <c:v>728</c:v>
                </c:pt>
                <c:pt idx="8">
                  <c:v>599</c:v>
                </c:pt>
                <c:pt idx="9">
                  <c:v>537</c:v>
                </c:pt>
                <c:pt idx="10">
                  <c:v>501</c:v>
                </c:pt>
                <c:pt idx="11">
                  <c:v>627</c:v>
                </c:pt>
              </c:numCache>
            </c:numRef>
          </c:val>
        </c:ser>
        <c:marker val="1"/>
        <c:axId val="100045568"/>
        <c:axId val="100299520"/>
      </c:lineChart>
      <c:catAx>
        <c:axId val="10004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299520"/>
        <c:crosses val="autoZero"/>
        <c:auto val="1"/>
        <c:lblAlgn val="ctr"/>
        <c:lblOffset val="100"/>
      </c:catAx>
      <c:valAx>
        <c:axId val="100299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455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44"/>
          <c:y val="0.85056911988823958"/>
          <c:w val="0.36796145739235414"/>
          <c:h val="0.12152495554991177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6">
          <cell r="F26">
            <v>23171.127325793506</v>
          </cell>
          <cell r="G26">
            <v>19519.695974705097</v>
          </cell>
          <cell r="H26">
            <v>22475.860391584582</v>
          </cell>
          <cell r="I26">
            <v>20993.170375775266</v>
          </cell>
          <cell r="J26">
            <v>13736.385747294175</v>
          </cell>
          <cell r="K26">
            <v>23311.409461267176</v>
          </cell>
          <cell r="L26">
            <v>33333.902468685395</v>
          </cell>
          <cell r="M26">
            <v>34485.854311078685</v>
          </cell>
          <cell r="N26">
            <v>29426.481819287364</v>
          </cell>
          <cell r="O26">
            <v>27426.693420892618</v>
          </cell>
          <cell r="P26">
            <v>27201.422838380153</v>
          </cell>
          <cell r="Q26">
            <v>27598.718229356684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6">
          <cell r="F26">
            <v>22964.389271475171</v>
          </cell>
          <cell r="G26">
            <v>20259.15186661834</v>
          </cell>
          <cell r="H26">
            <v>25777.45559985502</v>
          </cell>
          <cell r="I26">
            <v>22486.559139784946</v>
          </cell>
          <cell r="J26">
            <v>23642.020055575693</v>
          </cell>
          <cell r="K26">
            <v>25948.713301920987</v>
          </cell>
          <cell r="L26">
            <v>29344.267246586929</v>
          </cell>
          <cell r="M26">
            <v>28392.835568442672</v>
          </cell>
          <cell r="N26">
            <v>24032.107043614837</v>
          </cell>
          <cell r="O26">
            <v>29442.581853328502</v>
          </cell>
          <cell r="P26">
            <v>22112.329346381539</v>
          </cell>
          <cell r="Q26">
            <v>18434.517337199468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C40">
            <v>205.95517901065864</v>
          </cell>
          <cell r="D40">
            <v>277.29160972943424</v>
          </cell>
          <cell r="E40">
            <v>146.27796287482153</v>
          </cell>
          <cell r="F40">
            <v>629.19562113279392</v>
          </cell>
          <cell r="G40">
            <v>378.71965730604472</v>
          </cell>
          <cell r="H40">
            <v>470.89481199428849</v>
          </cell>
          <cell r="I40">
            <v>703.33650642551163</v>
          </cell>
          <cell r="J40">
            <v>541.02808186577818</v>
          </cell>
          <cell r="K40">
            <v>328.62446454069493</v>
          </cell>
          <cell r="L40">
            <v>510.97096620656828</v>
          </cell>
          <cell r="M40">
            <v>382.72727272727269</v>
          </cell>
          <cell r="N40">
            <v>611.16135173726798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C40">
            <v>188.18476937643717</v>
          </cell>
          <cell r="D40">
            <v>273.40051399972947</v>
          </cell>
          <cell r="E40">
            <v>210.67225754091709</v>
          </cell>
          <cell r="F40">
            <v>305.35641823346413</v>
          </cell>
          <cell r="G40">
            <v>280.50182605167049</v>
          </cell>
          <cell r="H40">
            <v>320.74259434600299</v>
          </cell>
          <cell r="I40">
            <v>197.65318544569189</v>
          </cell>
          <cell r="J40">
            <v>288.78669011226833</v>
          </cell>
          <cell r="K40">
            <v>240.26105775733802</v>
          </cell>
          <cell r="L40">
            <v>334.94521844988503</v>
          </cell>
          <cell r="M40">
            <v>183.45056134180982</v>
          </cell>
          <cell r="N40">
            <v>179.89990531583931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C39">
            <v>1137.0598290598291</v>
          </cell>
          <cell r="D39">
            <v>1070.8512820512819</v>
          </cell>
          <cell r="E39">
            <v>1203.268376068376</v>
          </cell>
          <cell r="F39">
            <v>1142.817094017094</v>
          </cell>
          <cell r="G39">
            <v>2193.5179487179485</v>
          </cell>
          <cell r="H39">
            <v>1177.3606837606837</v>
          </cell>
          <cell r="I39">
            <v>1065.0940170940171</v>
          </cell>
          <cell r="J39">
            <v>2095.6444444444442</v>
          </cell>
          <cell r="K39">
            <v>1637.9418803418803</v>
          </cell>
          <cell r="L39">
            <v>1191.7538461538461</v>
          </cell>
          <cell r="M39">
            <v>1229.1760683760683</v>
          </cell>
          <cell r="N39">
            <v>1183.1179487179486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C39">
            <v>1131.5429353404038</v>
          </cell>
          <cell r="D39">
            <v>1263.2569278138899</v>
          </cell>
          <cell r="E39">
            <v>2436.7088607594937</v>
          </cell>
          <cell r="F39">
            <v>1191.4129319192612</v>
          </cell>
          <cell r="G39">
            <v>1137.5299349982895</v>
          </cell>
          <cell r="H39">
            <v>1170.4584331166611</v>
          </cell>
          <cell r="I39">
            <v>2203.2158741019502</v>
          </cell>
          <cell r="J39">
            <v>2161.3068764967502</v>
          </cell>
          <cell r="K39">
            <v>1170.4584331166611</v>
          </cell>
          <cell r="L39">
            <v>1080.6534382483751</v>
          </cell>
          <cell r="M39">
            <v>1146.5104344851181</v>
          </cell>
          <cell r="N39">
            <v>1194.4064317482039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T13" sqref="T13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842</v>
      </c>
      <c r="C7" s="15">
        <f>[1]AXARQUIA!F26</f>
        <v>23171.127325793506</v>
      </c>
      <c r="D7" s="16">
        <f>[1]AXARQUIA!G26</f>
        <v>19519.695974705097</v>
      </c>
      <c r="E7" s="16">
        <f>[1]AXARQUIA!H26</f>
        <v>22475.860391584582</v>
      </c>
      <c r="F7" s="16">
        <f>[1]AXARQUIA!I26</f>
        <v>20993.170375775266</v>
      </c>
      <c r="G7" s="16">
        <f>[1]AXARQUIA!J26</f>
        <v>13736.385747294175</v>
      </c>
      <c r="H7" s="16">
        <f>[1]AXARQUIA!K26</f>
        <v>23311.409461267176</v>
      </c>
      <c r="I7" s="16">
        <f>[1]AXARQUIA!L26</f>
        <v>33333.902468685395</v>
      </c>
      <c r="J7" s="16">
        <f>[1]AXARQUIA!M26</f>
        <v>34485.854311078685</v>
      </c>
      <c r="K7" s="16">
        <f>[1]AXARQUIA!N26</f>
        <v>29426.481819287364</v>
      </c>
      <c r="L7" s="16">
        <f>[1]AXARQUIA!O26</f>
        <v>27426.693420892618</v>
      </c>
      <c r="M7" s="16">
        <f>[1]AXARQUIA!P26</f>
        <v>27201.422838380153</v>
      </c>
      <c r="N7" s="15">
        <f>[1]AXARQUIA!Q26</f>
        <v>27598.718229356684</v>
      </c>
      <c r="O7" s="45">
        <f>SUM(C7:N7)</f>
        <v>302680.72236410063</v>
      </c>
      <c r="P7" s="46">
        <f>O7/B7</f>
        <v>359.47829259394376</v>
      </c>
      <c r="Q7" s="47">
        <f>P7/1000</f>
        <v>0.35947829259394376</v>
      </c>
    </row>
    <row r="8" spans="1:17" s="6" customFormat="1" ht="16.8" customHeight="1" thickBot="1">
      <c r="A8" s="18">
        <v>2015</v>
      </c>
      <c r="B8" s="27">
        <v>875</v>
      </c>
      <c r="C8" s="30">
        <f>[2]AXARQUIA!F26</f>
        <v>22964.389271475171</v>
      </c>
      <c r="D8" s="19">
        <f>[2]AXARQUIA!G26</f>
        <v>20259.15186661834</v>
      </c>
      <c r="E8" s="19">
        <f>[2]AXARQUIA!H26</f>
        <v>25777.45559985502</v>
      </c>
      <c r="F8" s="19">
        <f>[2]AXARQUIA!I26</f>
        <v>22486.559139784946</v>
      </c>
      <c r="G8" s="19">
        <f>[2]AXARQUIA!J26</f>
        <v>23642.020055575693</v>
      </c>
      <c r="H8" s="19">
        <f>[2]AXARQUIA!K26</f>
        <v>25948.713301920987</v>
      </c>
      <c r="I8" s="19">
        <f>[2]AXARQUIA!L26</f>
        <v>29344.267246586929</v>
      </c>
      <c r="J8" s="19">
        <f>[2]AXARQUIA!M26</f>
        <v>28392.835568442672</v>
      </c>
      <c r="K8" s="19">
        <f>[2]AXARQUIA!N26</f>
        <v>24032.107043614837</v>
      </c>
      <c r="L8" s="19">
        <f>[2]AXARQUIA!O26</f>
        <v>29442.581853328502</v>
      </c>
      <c r="M8" s="19">
        <f>[2]AXARQUIA!P26</f>
        <v>22112.329346381539</v>
      </c>
      <c r="N8" s="30">
        <f>[2]AXARQUIA!Q26</f>
        <v>18434.517337199468</v>
      </c>
      <c r="O8" s="42">
        <f>SUM(C8:N8)</f>
        <v>292836.92763078416</v>
      </c>
      <c r="P8" s="43">
        <f>O8/B8</f>
        <v>334.6707744351819</v>
      </c>
      <c r="Q8" s="44">
        <f>P8/1000</f>
        <v>0.33467077443518189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8" sqref="S1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842</v>
      </c>
      <c r="C7" s="15">
        <f>'[3]Por Municipio - 2016'!C40</f>
        <v>205.95517901065864</v>
      </c>
      <c r="D7" s="16">
        <f>'[3]Por Municipio - 2016'!D40</f>
        <v>277.29160972943424</v>
      </c>
      <c r="E7" s="16">
        <f>'[3]Por Municipio - 2016'!E40</f>
        <v>146.27796287482153</v>
      </c>
      <c r="F7" s="16">
        <f>'[3]Por Municipio - 2016'!F40</f>
        <v>629.19562113279392</v>
      </c>
      <c r="G7" s="16">
        <f>'[3]Por Municipio - 2016'!G40</f>
        <v>378.71965730604472</v>
      </c>
      <c r="H7" s="16">
        <f>'[3]Por Municipio - 2016'!H40</f>
        <v>470.89481199428849</v>
      </c>
      <c r="I7" s="16">
        <f>'[3]Por Municipio - 2016'!I40</f>
        <v>703.33650642551163</v>
      </c>
      <c r="J7" s="16">
        <f>'[3]Por Municipio - 2016'!J40</f>
        <v>541.02808186577818</v>
      </c>
      <c r="K7" s="16">
        <f>'[3]Por Municipio - 2016'!K40</f>
        <v>328.62446454069493</v>
      </c>
      <c r="L7" s="16">
        <f>'[3]Por Municipio - 2016'!L40</f>
        <v>510.97096620656828</v>
      </c>
      <c r="M7" s="16">
        <f>'[3]Por Municipio - 2016'!M40</f>
        <v>382.72727272727269</v>
      </c>
      <c r="N7" s="15">
        <f>'[3]Por Municipio - 2016'!N40</f>
        <v>611.16135173726798</v>
      </c>
      <c r="O7" s="45">
        <f>SUM(C7:N7)</f>
        <v>5186.1834855511352</v>
      </c>
      <c r="P7" s="48">
        <f>O7/B7</f>
        <v>6.1593628094431532</v>
      </c>
      <c r="Q7" s="49">
        <f>P7/1000</f>
        <v>6.159362809443153E-3</v>
      </c>
    </row>
    <row r="8" spans="1:17" s="7" customFormat="1" ht="16.8" customHeight="1" thickBot="1">
      <c r="A8" s="18">
        <v>2015</v>
      </c>
      <c r="B8" s="27">
        <v>875</v>
      </c>
      <c r="C8" s="30">
        <f>'[4]Por Municipio - 2015'!C40</f>
        <v>188.18476937643717</v>
      </c>
      <c r="D8" s="19">
        <f>'[4]Por Municipio - 2015'!D40</f>
        <v>273.40051399972947</v>
      </c>
      <c r="E8" s="19">
        <f>'[4]Por Municipio - 2015'!E40</f>
        <v>210.67225754091709</v>
      </c>
      <c r="F8" s="19">
        <f>'[4]Por Municipio - 2015'!F40</f>
        <v>305.35641823346413</v>
      </c>
      <c r="G8" s="19">
        <f>'[4]Por Municipio - 2015'!G40</f>
        <v>280.50182605167049</v>
      </c>
      <c r="H8" s="19">
        <f>'[4]Por Municipio - 2015'!H40</f>
        <v>320.74259434600299</v>
      </c>
      <c r="I8" s="19">
        <f>'[4]Por Municipio - 2015'!I40</f>
        <v>197.65318544569189</v>
      </c>
      <c r="J8" s="19">
        <f>'[4]Por Municipio - 2015'!J40</f>
        <v>288.78669011226833</v>
      </c>
      <c r="K8" s="19">
        <f>'[4]Por Municipio - 2015'!K40</f>
        <v>240.26105775733802</v>
      </c>
      <c r="L8" s="19">
        <f>'[4]Por Municipio - 2015'!L40</f>
        <v>334.94521844988503</v>
      </c>
      <c r="M8" s="19">
        <f>'[4]Por Municipio - 2015'!M40</f>
        <v>183.45056134180982</v>
      </c>
      <c r="N8" s="30">
        <f>'[4]Por Municipio - 2015'!N40</f>
        <v>179.89990531583931</v>
      </c>
      <c r="O8" s="42">
        <f>SUM(C8:N8)</f>
        <v>3003.8549979710542</v>
      </c>
      <c r="P8" s="50">
        <f>O8/B8</f>
        <v>3.4329771405383478</v>
      </c>
      <c r="Q8" s="51">
        <f>P8/1000</f>
        <v>3.4329771405383477E-3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5" sqref="T15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842</v>
      </c>
      <c r="C7" s="25">
        <f>'[5]VIDRIO POR MUNICIPIOS'!C39</f>
        <v>1137.0598290598291</v>
      </c>
      <c r="D7" s="16">
        <f>'[5]VIDRIO POR MUNICIPIOS'!D39</f>
        <v>1070.8512820512819</v>
      </c>
      <c r="E7" s="16">
        <f>'[5]VIDRIO POR MUNICIPIOS'!E39</f>
        <v>1203.268376068376</v>
      </c>
      <c r="F7" s="16">
        <f>'[5]VIDRIO POR MUNICIPIOS'!F39</f>
        <v>1142.817094017094</v>
      </c>
      <c r="G7" s="16">
        <f>'[5]VIDRIO POR MUNICIPIOS'!G39</f>
        <v>2193.5179487179485</v>
      </c>
      <c r="H7" s="16">
        <f>'[5]VIDRIO POR MUNICIPIOS'!H39</f>
        <v>1177.3606837606837</v>
      </c>
      <c r="I7" s="16">
        <f>'[5]VIDRIO POR MUNICIPIOS'!I39</f>
        <v>1065.0940170940171</v>
      </c>
      <c r="J7" s="16">
        <f>'[5]VIDRIO POR MUNICIPIOS'!J39</f>
        <v>2095.6444444444442</v>
      </c>
      <c r="K7" s="16">
        <f>'[5]VIDRIO POR MUNICIPIOS'!K39</f>
        <v>1637.9418803418803</v>
      </c>
      <c r="L7" s="16">
        <f>'[5]VIDRIO POR MUNICIPIOS'!L39</f>
        <v>1191.7538461538461</v>
      </c>
      <c r="M7" s="16">
        <f>'[5]VIDRIO POR MUNICIPIOS'!M39</f>
        <v>1229.1760683760683</v>
      </c>
      <c r="N7" s="69">
        <f>'[5]VIDRIO POR MUNICIPIOS'!N39</f>
        <v>1183.1179487179486</v>
      </c>
      <c r="O7" s="67">
        <f>SUM(C7:N7)</f>
        <v>16327.603418803417</v>
      </c>
      <c r="P7" s="52">
        <f>O7/B7</f>
        <v>19.39145299145299</v>
      </c>
      <c r="Q7" s="53">
        <f>P7/1000</f>
        <v>1.9391452991452989E-2</v>
      </c>
    </row>
    <row r="8" spans="1:17" s="4" customFormat="1" ht="16.8" customHeight="1" thickBot="1">
      <c r="A8" s="18">
        <v>2015</v>
      </c>
      <c r="B8" s="27">
        <v>875</v>
      </c>
      <c r="C8" s="23">
        <f>'[6]VIDRIO POR MUNICIPIOS'!C39</f>
        <v>1131.5429353404038</v>
      </c>
      <c r="D8" s="70">
        <f>'[6]VIDRIO POR MUNICIPIOS'!D39</f>
        <v>1263.2569278138899</v>
      </c>
      <c r="E8" s="70">
        <f>'[6]VIDRIO POR MUNICIPIOS'!E39</f>
        <v>2436.7088607594937</v>
      </c>
      <c r="F8" s="70">
        <f>'[6]VIDRIO POR MUNICIPIOS'!F39</f>
        <v>1191.4129319192612</v>
      </c>
      <c r="G8" s="70">
        <f>'[6]VIDRIO POR MUNICIPIOS'!G39</f>
        <v>1137.5299349982895</v>
      </c>
      <c r="H8" s="70">
        <f>'[6]VIDRIO POR MUNICIPIOS'!H39</f>
        <v>1170.4584331166611</v>
      </c>
      <c r="I8" s="70">
        <f>'[6]VIDRIO POR MUNICIPIOS'!I39</f>
        <v>2203.2158741019502</v>
      </c>
      <c r="J8" s="70">
        <f>'[6]VIDRIO POR MUNICIPIOS'!J39</f>
        <v>2161.3068764967502</v>
      </c>
      <c r="K8" s="70">
        <f>'[6]VIDRIO POR MUNICIPIOS'!K39</f>
        <v>1170.4584331166611</v>
      </c>
      <c r="L8" s="70">
        <f>'[6]VIDRIO POR MUNICIPIOS'!L39</f>
        <v>1080.6534382483751</v>
      </c>
      <c r="M8" s="70">
        <f>'[6]VIDRIO POR MUNICIPIOS'!M39</f>
        <v>1146.5104344851181</v>
      </c>
      <c r="N8" s="71">
        <f>'[6]VIDRIO POR MUNICIPIOS'!N39</f>
        <v>1194.4064317482039</v>
      </c>
      <c r="O8" s="68">
        <f>SUM(C8:N8)</f>
        <v>17287.461512145059</v>
      </c>
      <c r="P8" s="54">
        <f>O8/B8</f>
        <v>19.757098871022926</v>
      </c>
      <c r="Q8" s="55">
        <f>P8/1000</f>
        <v>1.9757098871022925E-2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842</v>
      </c>
      <c r="C7" s="56">
        <v>458</v>
      </c>
      <c r="D7" s="57">
        <v>532</v>
      </c>
      <c r="E7" s="58">
        <v>785</v>
      </c>
      <c r="F7" s="58">
        <v>412</v>
      </c>
      <c r="G7" s="58">
        <v>457</v>
      </c>
      <c r="H7" s="58">
        <v>487</v>
      </c>
      <c r="I7" s="58">
        <v>885</v>
      </c>
      <c r="J7" s="58">
        <v>728</v>
      </c>
      <c r="K7" s="58">
        <v>599</v>
      </c>
      <c r="L7" s="58">
        <v>537</v>
      </c>
      <c r="M7" s="58">
        <v>501</v>
      </c>
      <c r="N7" s="57">
        <v>627</v>
      </c>
      <c r="O7" s="65">
        <f>SUM(C7:N7)</f>
        <v>7008</v>
      </c>
      <c r="P7" s="66">
        <f>O7/B7</f>
        <v>8.3230403800475052</v>
      </c>
      <c r="Q7" s="59">
        <f>P7/1000</f>
        <v>8.3230403800475059E-3</v>
      </c>
    </row>
    <row r="8" spans="1:17" s="4" customFormat="1" ht="16.8" customHeight="1" thickBot="1">
      <c r="A8" s="36">
        <v>2015</v>
      </c>
      <c r="B8" s="34">
        <v>875</v>
      </c>
      <c r="C8" s="60">
        <v>547</v>
      </c>
      <c r="D8" s="61">
        <v>451</v>
      </c>
      <c r="E8" s="62">
        <v>459</v>
      </c>
      <c r="F8" s="62">
        <v>649</v>
      </c>
      <c r="G8" s="62">
        <v>499</v>
      </c>
      <c r="H8" s="62">
        <v>484</v>
      </c>
      <c r="I8" s="62">
        <v>749</v>
      </c>
      <c r="J8" s="62">
        <v>699</v>
      </c>
      <c r="K8" s="62">
        <v>672</v>
      </c>
      <c r="L8" s="62">
        <v>658</v>
      </c>
      <c r="M8" s="62">
        <v>459</v>
      </c>
      <c r="N8" s="63">
        <v>445</v>
      </c>
      <c r="O8" s="40">
        <f>SUM(C8:N8)</f>
        <v>6771</v>
      </c>
      <c r="P8" s="64">
        <f>O8/B8</f>
        <v>7.7382857142857144</v>
      </c>
      <c r="Q8" s="41">
        <f>P8/1000</f>
        <v>7.738285714285714E-3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