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<sst xmlns="http://schemas.openxmlformats.org/spreadsheetml/2006/main" count="76" uniqueCount="23">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</sst>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64039.040367293834</c:v>
                </c:pt>
                <c:pt idx="1">
                  <c:v>56509.36149772576</c:v>
                </c:pt>
                <c:pt idx="2">
                  <c:v>67714.521601885324</c:v>
                </c:pt>
                <c:pt idx="3">
                  <c:v>66325.154680815904</c:v>
                </c:pt>
                <c:pt idx="4">
                  <c:v>70340.026050202956</c:v>
                </c:pt>
                <c:pt idx="5">
                  <c:v>75618.610402794147</c:v>
                </c:pt>
                <c:pt idx="6">
                  <c:v>83964.303898680635</c:v>
                </c:pt>
                <c:pt idx="7">
                  <c:v>82428.504799215603</c:v>
                </c:pt>
                <c:pt idx="8">
                  <c:v>69881.211307619931</c:v>
                </c:pt>
                <c:pt idx="9">
                  <c:v>80881.143890239284</c:v>
                </c:pt>
                <c:pt idx="10">
                  <c:v>64475.355204254178</c:v>
                </c:pt>
                <c:pt idx="11">
                  <c:v>56276.959521722565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68701.500346408531</c:v>
                </c:pt>
                <c:pt idx="1">
                  <c:v>58934.409329936607</c:v>
                </c:pt>
                <c:pt idx="2">
                  <c:v>72251.031609171521</c:v>
                </c:pt>
                <c:pt idx="3">
                  <c:v>64392.619627747612</c:v>
                </c:pt>
                <c:pt idx="4">
                  <c:v>52875.866296495296</c:v>
                </c:pt>
                <c:pt idx="5">
                  <c:v>68503.211015085981</c:v>
                </c:pt>
                <c:pt idx="6">
                  <c:v>88935.224685798283</c:v>
                </c:pt>
                <c:pt idx="7">
                  <c:v>95198.179013647357</c:v>
                </c:pt>
                <c:pt idx="8">
                  <c:v>80008.541946946105</c:v>
                </c:pt>
                <c:pt idx="9">
                  <c:v>74206.052924388874</c:v>
                </c:pt>
                <c:pt idx="10">
                  <c:v>74567.408512948648</c:v>
                </c:pt>
                <c:pt idx="11">
                  <c:v>74814.725291523282</c:v>
                </c:pt>
              </c:numCache>
            </c:numRef>
          </c:val>
        </c:ser>
        <c:marker val="1"/>
        <c:axId val="68580480"/>
        <c:axId val="68582784"/>
      </c:lineChart>
      <c:catAx>
        <c:axId val="685804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8582784"/>
        <c:crossesAt val="0"/>
        <c:auto val="1"/>
        <c:lblAlgn val="ctr"/>
        <c:lblOffset val="100"/>
      </c:catAx>
      <c:valAx>
        <c:axId val="685827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858048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83"/>
          <c:w val="0.52418879056047263"/>
          <c:h val="7.5527441092335404E-2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9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1061.1207319065511</c:v>
                </c:pt>
                <c:pt idx="1">
                  <c:v>1363.4830909982029</c:v>
                </c:pt>
                <c:pt idx="2">
                  <c:v>1243.6791373958504</c:v>
                </c:pt>
                <c:pt idx="3">
                  <c:v>1705.7801012906389</c:v>
                </c:pt>
                <c:pt idx="4">
                  <c:v>1460.4672439143931</c:v>
                </c:pt>
                <c:pt idx="5">
                  <c:v>1836.9939552360725</c:v>
                </c:pt>
                <c:pt idx="6">
                  <c:v>1026.8910308773075</c:v>
                </c:pt>
                <c:pt idx="7">
                  <c:v>2535.9385721287372</c:v>
                </c:pt>
                <c:pt idx="8">
                  <c:v>1277.9088384250938</c:v>
                </c:pt>
                <c:pt idx="9">
                  <c:v>1671.5504002613952</c:v>
                </c:pt>
                <c:pt idx="10">
                  <c:v>1140.9900343081197</c:v>
                </c:pt>
                <c:pt idx="11">
                  <c:v>1078.2355824211729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1020.930612244898</c:v>
                </c:pt>
                <c:pt idx="1">
                  <c:v>1423.6310204081631</c:v>
                </c:pt>
                <c:pt idx="2">
                  <c:v>1315.8661224489795</c:v>
                </c:pt>
                <c:pt idx="3">
                  <c:v>1366.9126530612245</c:v>
                </c:pt>
                <c:pt idx="4">
                  <c:v>1622.145306122449</c:v>
                </c:pt>
                <c:pt idx="5">
                  <c:v>1894.393469387755</c:v>
                </c:pt>
                <c:pt idx="6">
                  <c:v>1298.850612244898</c:v>
                </c:pt>
                <c:pt idx="7">
                  <c:v>1934.0963265306123</c:v>
                </c:pt>
                <c:pt idx="8">
                  <c:v>1247.8040816326529</c:v>
                </c:pt>
                <c:pt idx="9">
                  <c:v>1281.8351020408163</c:v>
                </c:pt>
                <c:pt idx="10">
                  <c:v>1208.1012244897959</c:v>
                </c:pt>
                <c:pt idx="11">
                  <c:v>5451.9902040816323</c:v>
                </c:pt>
              </c:numCache>
            </c:numRef>
          </c:val>
        </c:ser>
        <c:marker val="1"/>
        <c:axId val="100843520"/>
        <c:axId val="100846592"/>
      </c:lineChart>
      <c:catAx>
        <c:axId val="10084352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846592"/>
        <c:crossesAt val="0"/>
        <c:auto val="1"/>
        <c:lblAlgn val="ctr"/>
        <c:lblOffset val="100"/>
      </c:catAx>
      <c:valAx>
        <c:axId val="1008465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0084352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94"/>
          <c:w val="0.52571251548946718"/>
          <c:h val="0.11075973149777101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2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3315.7981651376149</c:v>
                </c:pt>
                <c:pt idx="1">
                  <c:v>0</c:v>
                </c:pt>
                <c:pt idx="2">
                  <c:v>3395.889908256881</c:v>
                </c:pt>
                <c:pt idx="3">
                  <c:v>3283.7614678899085</c:v>
                </c:pt>
                <c:pt idx="4">
                  <c:v>6639.6055045871562</c:v>
                </c:pt>
                <c:pt idx="5">
                  <c:v>2635.0183486238534</c:v>
                </c:pt>
                <c:pt idx="6">
                  <c:v>3331.8165137614678</c:v>
                </c:pt>
                <c:pt idx="7">
                  <c:v>3195.6605504587155</c:v>
                </c:pt>
                <c:pt idx="8">
                  <c:v>3331.8165137614678</c:v>
                </c:pt>
                <c:pt idx="9">
                  <c:v>3291.770642201835</c:v>
                </c:pt>
                <c:pt idx="10">
                  <c:v>3395.889908256881</c:v>
                </c:pt>
                <c:pt idx="11">
                  <c:v>2530.8990825688074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1582.7709158704265</c:v>
                </c:pt>
                <c:pt idx="1">
                  <c:v>2590.7247727802378</c:v>
                </c:pt>
                <c:pt idx="2">
                  <c:v>2307.3642507573995</c:v>
                </c:pt>
                <c:pt idx="3">
                  <c:v>3149.3498019109766</c:v>
                </c:pt>
                <c:pt idx="4">
                  <c:v>3505.5744581682593</c:v>
                </c:pt>
                <c:pt idx="5">
                  <c:v>3376.0382195292473</c:v>
                </c:pt>
                <c:pt idx="6">
                  <c:v>3286.9820554649268</c:v>
                </c:pt>
                <c:pt idx="7">
                  <c:v>2388.3243999067818</c:v>
                </c:pt>
                <c:pt idx="8">
                  <c:v>3173.6378466557912</c:v>
                </c:pt>
                <c:pt idx="9">
                  <c:v>3481.2864134234446</c:v>
                </c:pt>
                <c:pt idx="10">
                  <c:v>3084.5816825914708</c:v>
                </c:pt>
                <c:pt idx="11">
                  <c:v>0</c:v>
                </c:pt>
              </c:numCache>
            </c:numRef>
          </c:val>
        </c:ser>
        <c:marker val="1"/>
        <c:axId val="66595840"/>
        <c:axId val="66597632"/>
      </c:lineChart>
      <c:catAx>
        <c:axId val="665958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597632"/>
        <c:crossesAt val="0"/>
        <c:auto val="1"/>
        <c:lblAlgn val="ctr"/>
        <c:lblOffset val="100"/>
      </c:catAx>
      <c:valAx>
        <c:axId val="66597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659584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3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533</c:v>
                </c:pt>
                <c:pt idx="1">
                  <c:v>619</c:v>
                </c:pt>
                <c:pt idx="2">
                  <c:v>549</c:v>
                </c:pt>
                <c:pt idx="3">
                  <c:v>854</c:v>
                </c:pt>
                <c:pt idx="4">
                  <c:v>822</c:v>
                </c:pt>
                <c:pt idx="5">
                  <c:v>809</c:v>
                </c:pt>
                <c:pt idx="6">
                  <c:v>1055</c:v>
                </c:pt>
                <c:pt idx="7">
                  <c:v>894</c:v>
                </c:pt>
                <c:pt idx="8">
                  <c:v>889</c:v>
                </c:pt>
                <c:pt idx="9">
                  <c:v>692</c:v>
                </c:pt>
                <c:pt idx="10">
                  <c:v>762</c:v>
                </c:pt>
                <c:pt idx="11">
                  <c:v>1029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660</c:v>
                </c:pt>
                <c:pt idx="1">
                  <c:v>540</c:v>
                </c:pt>
                <c:pt idx="2">
                  <c:v>964</c:v>
                </c:pt>
                <c:pt idx="3">
                  <c:v>635</c:v>
                </c:pt>
                <c:pt idx="4">
                  <c:v>1069</c:v>
                </c:pt>
                <c:pt idx="5">
                  <c:v>917</c:v>
                </c:pt>
                <c:pt idx="6">
                  <c:v>540</c:v>
                </c:pt>
                <c:pt idx="7">
                  <c:v>1196</c:v>
                </c:pt>
                <c:pt idx="8">
                  <c:v>1040</c:v>
                </c:pt>
                <c:pt idx="9">
                  <c:v>721</c:v>
                </c:pt>
                <c:pt idx="10">
                  <c:v>809</c:v>
                </c:pt>
                <c:pt idx="11">
                  <c:v>707</c:v>
                </c:pt>
              </c:numCache>
            </c:numRef>
          </c:val>
        </c:ser>
        <c:marker val="1"/>
        <c:axId val="66877312"/>
        <c:axId val="66878848"/>
      </c:lineChart>
      <c:catAx>
        <c:axId val="668773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878848"/>
        <c:crosses val="autoZero"/>
        <c:auto val="1"/>
        <c:lblAlgn val="ctr"/>
        <c:lblOffset val="100"/>
      </c:catAx>
      <c:valAx>
        <c:axId val="668788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8773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44"/>
          <c:y val="0.85056911988823958"/>
          <c:w val="0.36796145739235414"/>
          <c:h val="0.12152495554991177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5">
          <cell r="F25">
            <v>47800.769792046696</v>
          </cell>
          <cell r="G25">
            <v>40268.066399124407</v>
          </cell>
          <cell r="H25">
            <v>46366.472090477924</v>
          </cell>
          <cell r="I25">
            <v>43307.763589930684</v>
          </cell>
          <cell r="J25">
            <v>28337.413352790951</v>
          </cell>
          <cell r="K25">
            <v>48090.16417365925</v>
          </cell>
          <cell r="L25">
            <v>68766.019700839111</v>
          </cell>
          <cell r="M25">
            <v>71142.433418460423</v>
          </cell>
          <cell r="N25">
            <v>60705.224370667638</v>
          </cell>
          <cell r="O25">
            <v>56579.77015687705</v>
          </cell>
          <cell r="P25">
            <v>56115.049252097771</v>
          </cell>
          <cell r="Q25">
            <v>56934.647938708498</v>
          </cell>
        </row>
        <row r="33">
          <cell r="F33">
            <v>20900.730554361839</v>
          </cell>
          <cell r="G33">
            <v>18666.342930812203</v>
          </cell>
          <cell r="H33">
            <v>25884.559518693597</v>
          </cell>
          <cell r="I33">
            <v>21084.856037816931</v>
          </cell>
          <cell r="J33">
            <v>24538.452943704342</v>
          </cell>
          <cell r="K33">
            <v>20413.046841426731</v>
          </cell>
          <cell r="L33">
            <v>20169.204984959175</v>
          </cell>
          <cell r="M33">
            <v>24055.745595186934</v>
          </cell>
          <cell r="N33">
            <v>19303.31757627847</v>
          </cell>
          <cell r="O33">
            <v>17626.282767511817</v>
          </cell>
          <cell r="P33">
            <v>18452.359260850881</v>
          </cell>
          <cell r="Q33">
            <v>17880.077352814784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5">
          <cell r="F25">
            <v>45823.798477709315</v>
          </cell>
          <cell r="G25">
            <v>40425.690467560707</v>
          </cell>
          <cell r="H25">
            <v>51437.07140268213</v>
          </cell>
          <cell r="I25">
            <v>44870.322580645159</v>
          </cell>
          <cell r="J25">
            <v>47175.962305183035</v>
          </cell>
          <cell r="K25">
            <v>51778.803914461765</v>
          </cell>
          <cell r="L25">
            <v>58554.389271475171</v>
          </cell>
          <cell r="M25">
            <v>56655.875317143895</v>
          </cell>
          <cell r="N25">
            <v>47954.353026458863</v>
          </cell>
          <cell r="O25">
            <v>58750.569046756071</v>
          </cell>
          <cell r="P25">
            <v>44123.573758608189</v>
          </cell>
          <cell r="Q25">
            <v>36784.762595143169</v>
          </cell>
        </row>
        <row r="33">
          <cell r="F33">
            <v>18215.241889584519</v>
          </cell>
          <cell r="G33">
            <v>16083.671030165055</v>
          </cell>
          <cell r="H33">
            <v>16277.450199203187</v>
          </cell>
          <cell r="I33">
            <v>21454.832100170745</v>
          </cell>
          <cell r="J33">
            <v>23164.063745019921</v>
          </cell>
          <cell r="K33">
            <v>23839.806488332386</v>
          </cell>
          <cell r="L33">
            <v>25409.914627205464</v>
          </cell>
          <cell r="M33">
            <v>25772.629482071712</v>
          </cell>
          <cell r="N33">
            <v>21926.858281161069</v>
          </cell>
          <cell r="O33">
            <v>22130.574843483209</v>
          </cell>
          <cell r="P33">
            <v>20351.781445645989</v>
          </cell>
          <cell r="Q33">
            <v>19492.196926579396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C39">
            <v>1020.930612244898</v>
          </cell>
          <cell r="D39">
            <v>1423.6310204081631</v>
          </cell>
          <cell r="E39">
            <v>1315.8661224489795</v>
          </cell>
          <cell r="F39">
            <v>1366.9126530612245</v>
          </cell>
          <cell r="G39">
            <v>1622.145306122449</v>
          </cell>
          <cell r="H39">
            <v>1894.393469387755</v>
          </cell>
          <cell r="I39">
            <v>1298.850612244898</v>
          </cell>
          <cell r="J39">
            <v>1934.0963265306123</v>
          </cell>
          <cell r="K39">
            <v>1247.8040816326529</v>
          </cell>
          <cell r="L39">
            <v>1281.8351020408163</v>
          </cell>
          <cell r="M39">
            <v>1208.1012244897959</v>
          </cell>
          <cell r="N39">
            <v>5451.9902040816323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C39">
            <v>1061.1207319065511</v>
          </cell>
          <cell r="D39">
            <v>1363.4830909982029</v>
          </cell>
          <cell r="E39">
            <v>1243.6791373958504</v>
          </cell>
          <cell r="F39">
            <v>1705.7801012906389</v>
          </cell>
          <cell r="G39">
            <v>1460.4672439143931</v>
          </cell>
          <cell r="H39">
            <v>1836.9939552360725</v>
          </cell>
          <cell r="I39">
            <v>1026.8910308773075</v>
          </cell>
          <cell r="J39">
            <v>2535.9385721287372</v>
          </cell>
          <cell r="K39">
            <v>1277.9088384250938</v>
          </cell>
          <cell r="L39">
            <v>1671.5504002613952</v>
          </cell>
          <cell r="M39">
            <v>1140.9900343081197</v>
          </cell>
          <cell r="N39">
            <v>1078.2355824211729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8">
          <cell r="C38">
            <v>1582.7709158704265</v>
          </cell>
          <cell r="D38">
            <v>2590.7247727802378</v>
          </cell>
          <cell r="E38">
            <v>2307.3642507573995</v>
          </cell>
          <cell r="F38">
            <v>3149.3498019109766</v>
          </cell>
          <cell r="G38">
            <v>3505.5744581682593</v>
          </cell>
          <cell r="H38">
            <v>3376.0382195292473</v>
          </cell>
          <cell r="I38">
            <v>3286.9820554649268</v>
          </cell>
          <cell r="J38">
            <v>2388.3243999067818</v>
          </cell>
          <cell r="K38">
            <v>3173.6378466557912</v>
          </cell>
          <cell r="L38">
            <v>3481.2864134234446</v>
          </cell>
          <cell r="M38">
            <v>3084.5816825914708</v>
          </cell>
          <cell r="N38">
            <v>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8">
          <cell r="C38">
            <v>3315.7981651376149</v>
          </cell>
          <cell r="D38">
            <v>0</v>
          </cell>
          <cell r="E38">
            <v>3395.889908256881</v>
          </cell>
          <cell r="F38">
            <v>3283.7614678899085</v>
          </cell>
          <cell r="G38">
            <v>6639.6055045871562</v>
          </cell>
          <cell r="H38">
            <v>2635.0183486238534</v>
          </cell>
          <cell r="I38">
            <v>3331.8165137614678</v>
          </cell>
          <cell r="J38">
            <v>3195.6605504587155</v>
          </cell>
          <cell r="K38">
            <v>3331.8165137614678</v>
          </cell>
          <cell r="L38">
            <v>3291.770642201835</v>
          </cell>
          <cell r="M38">
            <v>3395.889908256881</v>
          </cell>
          <cell r="N38">
            <v>2530.8990825688074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R17" sqref="R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1737</v>
      </c>
      <c r="C7" s="15">
        <f>[1]AXARQUIA!F25+[1]AXARQUIA!F33</f>
        <v>68701.500346408531</v>
      </c>
      <c r="D7" s="16">
        <f>[1]AXARQUIA!G25+[1]AXARQUIA!G33</f>
        <v>58934.409329936607</v>
      </c>
      <c r="E7" s="16">
        <f>[1]AXARQUIA!H25+[1]AXARQUIA!H33</f>
        <v>72251.031609171521</v>
      </c>
      <c r="F7" s="16">
        <f>[1]AXARQUIA!I25+[1]AXARQUIA!I33</f>
        <v>64392.619627747612</v>
      </c>
      <c r="G7" s="16">
        <f>[1]AXARQUIA!J25+[1]AXARQUIA!J33</f>
        <v>52875.866296495296</v>
      </c>
      <c r="H7" s="16">
        <f>[1]AXARQUIA!K25+[1]AXARQUIA!K33</f>
        <v>68503.211015085981</v>
      </c>
      <c r="I7" s="16">
        <f>[1]AXARQUIA!L25+[1]AXARQUIA!L33</f>
        <v>88935.224685798283</v>
      </c>
      <c r="J7" s="16">
        <f>[1]AXARQUIA!M25+[1]AXARQUIA!M33</f>
        <v>95198.179013647357</v>
      </c>
      <c r="K7" s="16">
        <f>[1]AXARQUIA!N25+[1]AXARQUIA!N33</f>
        <v>80008.541946946105</v>
      </c>
      <c r="L7" s="16">
        <f>[1]AXARQUIA!O25+[1]AXARQUIA!O33</f>
        <v>74206.052924388874</v>
      </c>
      <c r="M7" s="16">
        <f>[1]AXARQUIA!P25+[1]AXARQUIA!P33</f>
        <v>74567.408512948648</v>
      </c>
      <c r="N7" s="15">
        <f>[1]AXARQUIA!Q25+[1]AXARQUIA!Q33</f>
        <v>74814.725291523282</v>
      </c>
      <c r="O7" s="45">
        <f>SUM(C7:N7)</f>
        <v>873388.77060009807</v>
      </c>
      <c r="P7" s="46">
        <f>O7/B7</f>
        <v>502.81449084634318</v>
      </c>
      <c r="Q7" s="47">
        <f>P7/1000</f>
        <v>0.50281449084634322</v>
      </c>
    </row>
    <row r="8" spans="1:17" s="6" customFormat="1" ht="16.8" customHeight="1" thickBot="1">
      <c r="A8" s="18">
        <v>2015</v>
      </c>
      <c r="B8" s="27">
        <v>1746</v>
      </c>
      <c r="C8" s="30">
        <f>[2]AXARQUIA!F25+[2]AXARQUIA!F33</f>
        <v>64039.040367293834</v>
      </c>
      <c r="D8" s="19">
        <f>[2]AXARQUIA!G25+[2]AXARQUIA!G33</f>
        <v>56509.36149772576</v>
      </c>
      <c r="E8" s="19">
        <f>[2]AXARQUIA!H25+[2]AXARQUIA!H33</f>
        <v>67714.521601885324</v>
      </c>
      <c r="F8" s="19">
        <f>[2]AXARQUIA!I25+[2]AXARQUIA!I33</f>
        <v>66325.154680815904</v>
      </c>
      <c r="G8" s="19">
        <f>[2]AXARQUIA!J25+[2]AXARQUIA!J33</f>
        <v>70340.026050202956</v>
      </c>
      <c r="H8" s="19">
        <f>[2]AXARQUIA!K25+[2]AXARQUIA!K33</f>
        <v>75618.610402794147</v>
      </c>
      <c r="I8" s="19">
        <f>[2]AXARQUIA!L25+[2]AXARQUIA!L33</f>
        <v>83964.303898680635</v>
      </c>
      <c r="J8" s="19">
        <f>[2]AXARQUIA!M25+[2]AXARQUIA!M33</f>
        <v>82428.504799215603</v>
      </c>
      <c r="K8" s="19">
        <f>[2]AXARQUIA!N25+[2]AXARQUIA!N33</f>
        <v>69881.211307619931</v>
      </c>
      <c r="L8" s="19">
        <f>[2]AXARQUIA!O25+[2]AXARQUIA!O33</f>
        <v>80881.143890239284</v>
      </c>
      <c r="M8" s="19">
        <f>[2]AXARQUIA!P25+[2]AXARQUIA!P33</f>
        <v>64475.355204254178</v>
      </c>
      <c r="N8" s="30">
        <f>[2]AXARQUIA!Q25+[2]AXARQUIA!Q33</f>
        <v>56276.959521722565</v>
      </c>
      <c r="O8" s="42">
        <f>SUM(C8:N8)</f>
        <v>838454.19322245009</v>
      </c>
      <c r="P8" s="43">
        <f>O8/B8</f>
        <v>480.21431456039522</v>
      </c>
      <c r="Q8" s="44">
        <f>P8/1000</f>
        <v>0.48021431456039521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6" sqref="S16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1737</v>
      </c>
      <c r="C7" s="15">
        <f>'[3]Por Municipio - 2016'!C39</f>
        <v>1020.930612244898</v>
      </c>
      <c r="D7" s="16">
        <f>'[3]Por Municipio - 2016'!D39</f>
        <v>1423.6310204081631</v>
      </c>
      <c r="E7" s="16">
        <f>'[3]Por Municipio - 2016'!E39</f>
        <v>1315.8661224489795</v>
      </c>
      <c r="F7" s="16">
        <f>'[3]Por Municipio - 2016'!F39</f>
        <v>1366.9126530612245</v>
      </c>
      <c r="G7" s="16">
        <f>'[3]Por Municipio - 2016'!G39</f>
        <v>1622.145306122449</v>
      </c>
      <c r="H7" s="16">
        <f>'[3]Por Municipio - 2016'!H39</f>
        <v>1894.393469387755</v>
      </c>
      <c r="I7" s="16">
        <f>'[3]Por Municipio - 2016'!I39</f>
        <v>1298.850612244898</v>
      </c>
      <c r="J7" s="16">
        <f>'[3]Por Municipio - 2016'!J39</f>
        <v>1934.0963265306123</v>
      </c>
      <c r="K7" s="16">
        <f>'[3]Por Municipio - 2016'!K39</f>
        <v>1247.8040816326529</v>
      </c>
      <c r="L7" s="16">
        <f>'[3]Por Municipio - 2016'!L39</f>
        <v>1281.8351020408163</v>
      </c>
      <c r="M7" s="16">
        <f>'[3]Por Municipio - 2016'!M39</f>
        <v>1208.1012244897959</v>
      </c>
      <c r="N7" s="15">
        <f>'[3]Por Municipio - 2016'!N39</f>
        <v>5451.9902040816323</v>
      </c>
      <c r="O7" s="45">
        <f>SUM(C7:N7)</f>
        <v>21066.556734693877</v>
      </c>
      <c r="P7" s="48">
        <f>O7/B7</f>
        <v>12.128127078119675</v>
      </c>
      <c r="Q7" s="49">
        <f>P7/1000</f>
        <v>1.2128127078119675E-2</v>
      </c>
    </row>
    <row r="8" spans="1:17" s="7" customFormat="1" ht="16.8" customHeight="1" thickBot="1">
      <c r="A8" s="18">
        <v>2015</v>
      </c>
      <c r="B8" s="27">
        <v>1746</v>
      </c>
      <c r="C8" s="30">
        <f>'[4]Por Municipio - 2015'!C39</f>
        <v>1061.1207319065511</v>
      </c>
      <c r="D8" s="19">
        <f>'[4]Por Municipio - 2015'!D39</f>
        <v>1363.4830909982029</v>
      </c>
      <c r="E8" s="19">
        <f>'[4]Por Municipio - 2015'!E39</f>
        <v>1243.6791373958504</v>
      </c>
      <c r="F8" s="19">
        <f>'[4]Por Municipio - 2015'!F39</f>
        <v>1705.7801012906389</v>
      </c>
      <c r="G8" s="19">
        <f>'[4]Por Municipio - 2015'!G39</f>
        <v>1460.4672439143931</v>
      </c>
      <c r="H8" s="19">
        <f>'[4]Por Municipio - 2015'!H39</f>
        <v>1836.9939552360725</v>
      </c>
      <c r="I8" s="19">
        <f>'[4]Por Municipio - 2015'!I39</f>
        <v>1026.8910308773075</v>
      </c>
      <c r="J8" s="19">
        <f>'[4]Por Municipio - 2015'!J39</f>
        <v>2535.9385721287372</v>
      </c>
      <c r="K8" s="19">
        <f>'[4]Por Municipio - 2015'!K39</f>
        <v>1277.9088384250938</v>
      </c>
      <c r="L8" s="19">
        <f>'[4]Por Municipio - 2015'!L39</f>
        <v>1671.5504002613952</v>
      </c>
      <c r="M8" s="19">
        <f>'[4]Por Municipio - 2015'!M39</f>
        <v>1140.9900343081197</v>
      </c>
      <c r="N8" s="30">
        <f>'[4]Por Municipio - 2015'!N39</f>
        <v>1078.2355824211729</v>
      </c>
      <c r="O8" s="42">
        <f>SUM(C8:N8)</f>
        <v>17403.038719163535</v>
      </c>
      <c r="P8" s="50">
        <f>O8/B8</f>
        <v>9.9673761278141662</v>
      </c>
      <c r="Q8" s="51">
        <f>P8/1000</f>
        <v>9.9673761278141655E-3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21" sqref="S21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1737</v>
      </c>
      <c r="C7" s="25">
        <f>'[5]VIDRIO POR MUNICIPIOS'!C38</f>
        <v>1582.7709158704265</v>
      </c>
      <c r="D7" s="16">
        <f>'[5]VIDRIO POR MUNICIPIOS'!D38</f>
        <v>2590.7247727802378</v>
      </c>
      <c r="E7" s="16">
        <f>'[5]VIDRIO POR MUNICIPIOS'!E38</f>
        <v>2307.3642507573995</v>
      </c>
      <c r="F7" s="16">
        <f>'[5]VIDRIO POR MUNICIPIOS'!F38</f>
        <v>3149.3498019109766</v>
      </c>
      <c r="G7" s="16">
        <f>'[5]VIDRIO POR MUNICIPIOS'!G38</f>
        <v>3505.5744581682593</v>
      </c>
      <c r="H7" s="16">
        <f>'[5]VIDRIO POR MUNICIPIOS'!H38</f>
        <v>3376.0382195292473</v>
      </c>
      <c r="I7" s="16">
        <f>'[5]VIDRIO POR MUNICIPIOS'!I38</f>
        <v>3286.9820554649268</v>
      </c>
      <c r="J7" s="16">
        <f>'[5]VIDRIO POR MUNICIPIOS'!J38</f>
        <v>2388.3243999067818</v>
      </c>
      <c r="K7" s="16">
        <f>'[5]VIDRIO POR MUNICIPIOS'!K38</f>
        <v>3173.6378466557912</v>
      </c>
      <c r="L7" s="16">
        <f>'[5]VIDRIO POR MUNICIPIOS'!L38</f>
        <v>3481.2864134234446</v>
      </c>
      <c r="M7" s="16">
        <f>'[5]VIDRIO POR MUNICIPIOS'!M38</f>
        <v>3084.5816825914708</v>
      </c>
      <c r="N7" s="69">
        <f>'[5]VIDRIO POR MUNICIPIOS'!N38</f>
        <v>0</v>
      </c>
      <c r="O7" s="67">
        <f>SUM(C7:N7)</f>
        <v>31926.634817058959</v>
      </c>
      <c r="P7" s="52">
        <f>O7/B7</f>
        <v>18.380330925192261</v>
      </c>
      <c r="Q7" s="53">
        <f>P7/1000</f>
        <v>1.838033092519226E-2</v>
      </c>
    </row>
    <row r="8" spans="1:17" s="4" customFormat="1" ht="16.8" customHeight="1" thickBot="1">
      <c r="A8" s="18">
        <v>2015</v>
      </c>
      <c r="B8" s="27">
        <v>1746</v>
      </c>
      <c r="C8" s="23">
        <f>'[6]VIDRIO POR MUNICIPIOS'!C38</f>
        <v>3315.7981651376149</v>
      </c>
      <c r="D8" s="70">
        <f>'[6]VIDRIO POR MUNICIPIOS'!D38</f>
        <v>0</v>
      </c>
      <c r="E8" s="70">
        <f>'[6]VIDRIO POR MUNICIPIOS'!E38</f>
        <v>3395.889908256881</v>
      </c>
      <c r="F8" s="70">
        <f>'[6]VIDRIO POR MUNICIPIOS'!F38</f>
        <v>3283.7614678899085</v>
      </c>
      <c r="G8" s="70">
        <f>'[6]VIDRIO POR MUNICIPIOS'!G38</f>
        <v>6639.6055045871562</v>
      </c>
      <c r="H8" s="70">
        <f>'[6]VIDRIO POR MUNICIPIOS'!H38</f>
        <v>2635.0183486238534</v>
      </c>
      <c r="I8" s="70">
        <f>'[6]VIDRIO POR MUNICIPIOS'!I38</f>
        <v>3331.8165137614678</v>
      </c>
      <c r="J8" s="70">
        <f>'[6]VIDRIO POR MUNICIPIOS'!J38</f>
        <v>3195.6605504587155</v>
      </c>
      <c r="K8" s="70">
        <f>'[6]VIDRIO POR MUNICIPIOS'!K38</f>
        <v>3331.8165137614678</v>
      </c>
      <c r="L8" s="70">
        <f>'[6]VIDRIO POR MUNICIPIOS'!L38</f>
        <v>3291.770642201835</v>
      </c>
      <c r="M8" s="70">
        <f>'[6]VIDRIO POR MUNICIPIOS'!M38</f>
        <v>3395.889908256881</v>
      </c>
      <c r="N8" s="71">
        <f>'[6]VIDRIO POR MUNICIPIOS'!N38</f>
        <v>2530.8990825688074</v>
      </c>
      <c r="O8" s="68">
        <f>SUM(C8:N8)</f>
        <v>38347.926605504588</v>
      </c>
      <c r="P8" s="54">
        <f>O8/B8</f>
        <v>21.963302752293579</v>
      </c>
      <c r="Q8" s="55">
        <f>P8/1000</f>
        <v>2.1963302752293579E-2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1737</v>
      </c>
      <c r="C7" s="56">
        <v>660</v>
      </c>
      <c r="D7" s="57">
        <v>540</v>
      </c>
      <c r="E7" s="58">
        <v>964</v>
      </c>
      <c r="F7" s="58">
        <v>635</v>
      </c>
      <c r="G7" s="58">
        <v>1069</v>
      </c>
      <c r="H7" s="58">
        <v>917</v>
      </c>
      <c r="I7" s="58">
        <v>540</v>
      </c>
      <c r="J7" s="58">
        <v>1196</v>
      </c>
      <c r="K7" s="58">
        <v>1040</v>
      </c>
      <c r="L7" s="58">
        <v>721</v>
      </c>
      <c r="M7" s="58">
        <v>809</v>
      </c>
      <c r="N7" s="57">
        <v>707</v>
      </c>
      <c r="O7" s="65">
        <f>SUM(C7:N7)</f>
        <v>9798</v>
      </c>
      <c r="P7" s="66">
        <f>O7/B7</f>
        <v>5.6407599309153715</v>
      </c>
      <c r="Q7" s="59">
        <f>P7/1000</f>
        <v>5.6407599309153712E-3</v>
      </c>
    </row>
    <row r="8" spans="1:17" s="4" customFormat="1" ht="16.8" customHeight="1" thickBot="1">
      <c r="A8" s="36">
        <v>2015</v>
      </c>
      <c r="B8" s="34">
        <v>1746</v>
      </c>
      <c r="C8" s="60">
        <v>533</v>
      </c>
      <c r="D8" s="61">
        <v>619</v>
      </c>
      <c r="E8" s="62">
        <v>549</v>
      </c>
      <c r="F8" s="62">
        <v>854</v>
      </c>
      <c r="G8" s="62">
        <v>822</v>
      </c>
      <c r="H8" s="62">
        <v>809</v>
      </c>
      <c r="I8" s="62">
        <v>1055</v>
      </c>
      <c r="J8" s="62">
        <v>894</v>
      </c>
      <c r="K8" s="62">
        <v>889</v>
      </c>
      <c r="L8" s="62">
        <v>692</v>
      </c>
      <c r="M8" s="62">
        <v>762</v>
      </c>
      <c r="N8" s="63">
        <v>1029</v>
      </c>
      <c r="O8" s="40">
        <f>SUM(C8:N8)</f>
        <v>9507</v>
      </c>
      <c r="P8" s="64">
        <f>O8/B8</f>
        <v>5.4450171821305844</v>
      </c>
      <c r="Q8" s="41">
        <f>P8/1000</f>
        <v>5.445017182130584E-3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