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<sst xmlns="http://schemas.openxmlformats.org/spreadsheetml/2006/main" count="76" uniqueCount="23">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</sst>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289914.47257553262</c:v>
                </c:pt>
                <c:pt idx="1">
                  <c:v>263753.67331380653</c:v>
                </c:pt>
                <c:pt idx="2">
                  <c:v>293941.06247241504</c:v>
                </c:pt>
                <c:pt idx="3">
                  <c:v>310222.79019379691</c:v>
                </c:pt>
                <c:pt idx="4">
                  <c:v>308104.6182241303</c:v>
                </c:pt>
                <c:pt idx="5">
                  <c:v>320373.51041206915</c:v>
                </c:pt>
                <c:pt idx="6">
                  <c:v>325325.08125025075</c:v>
                </c:pt>
                <c:pt idx="7">
                  <c:v>330654.8970830157</c:v>
                </c:pt>
                <c:pt idx="8">
                  <c:v>323722.69790956145</c:v>
                </c:pt>
                <c:pt idx="9">
                  <c:v>312196.54134734982</c:v>
                </c:pt>
                <c:pt idx="10">
                  <c:v>293088.29193917266</c:v>
                </c:pt>
                <c:pt idx="11">
                  <c:v>282046.97668819968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305320.9067683199</c:v>
                </c:pt>
                <c:pt idx="1">
                  <c:v>254451.37272395473</c:v>
                </c:pt>
                <c:pt idx="2">
                  <c:v>300751.08317450021</c:v>
                </c:pt>
                <c:pt idx="3">
                  <c:v>300827.13167606149</c:v>
                </c:pt>
                <c:pt idx="4">
                  <c:v>323696.99014558579</c:v>
                </c:pt>
                <c:pt idx="5">
                  <c:v>328322.12174054096</c:v>
                </c:pt>
                <c:pt idx="6">
                  <c:v>319721.72756397258</c:v>
                </c:pt>
                <c:pt idx="7">
                  <c:v>351039.8832069427</c:v>
                </c:pt>
                <c:pt idx="8">
                  <c:v>317951.87152763695</c:v>
                </c:pt>
                <c:pt idx="9">
                  <c:v>281185.87777282129</c:v>
                </c:pt>
                <c:pt idx="10">
                  <c:v>292389.20475282858</c:v>
                </c:pt>
                <c:pt idx="11">
                  <c:v>307090.76280465547</c:v>
                </c:pt>
              </c:numCache>
            </c:numRef>
          </c:val>
        </c:ser>
        <c:marker val="1"/>
        <c:axId val="78992512"/>
        <c:axId val="78994048"/>
      </c:lineChart>
      <c:catAx>
        <c:axId val="789925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994048"/>
        <c:crossesAt val="0"/>
        <c:auto val="1"/>
        <c:lblAlgn val="ctr"/>
        <c:lblOffset val="100"/>
      </c:catAx>
      <c:valAx>
        <c:axId val="789940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99251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72"/>
          <c:w val="0.52418879056047263"/>
          <c:h val="7.5527441092335404E-2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7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14809</c:v>
                </c:pt>
                <c:pt idx="1">
                  <c:v>11628</c:v>
                </c:pt>
                <c:pt idx="2">
                  <c:v>9330</c:v>
                </c:pt>
                <c:pt idx="3">
                  <c:v>13482</c:v>
                </c:pt>
                <c:pt idx="4">
                  <c:v>12696</c:v>
                </c:pt>
                <c:pt idx="5">
                  <c:v>12111</c:v>
                </c:pt>
                <c:pt idx="6">
                  <c:v>13755</c:v>
                </c:pt>
                <c:pt idx="7">
                  <c:v>12857</c:v>
                </c:pt>
                <c:pt idx="8">
                  <c:v>15670</c:v>
                </c:pt>
                <c:pt idx="9">
                  <c:v>11854</c:v>
                </c:pt>
                <c:pt idx="10">
                  <c:v>13387</c:v>
                </c:pt>
                <c:pt idx="11">
                  <c:v>14605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11685</c:v>
                </c:pt>
                <c:pt idx="1">
                  <c:v>10958</c:v>
                </c:pt>
                <c:pt idx="2">
                  <c:v>15947</c:v>
                </c:pt>
                <c:pt idx="3">
                  <c:v>12532</c:v>
                </c:pt>
                <c:pt idx="4">
                  <c:v>12132</c:v>
                </c:pt>
                <c:pt idx="5">
                  <c:v>15103</c:v>
                </c:pt>
                <c:pt idx="6">
                  <c:v>13204</c:v>
                </c:pt>
                <c:pt idx="7">
                  <c:v>9677</c:v>
                </c:pt>
                <c:pt idx="8">
                  <c:v>13425</c:v>
                </c:pt>
                <c:pt idx="9">
                  <c:v>12012</c:v>
                </c:pt>
                <c:pt idx="10">
                  <c:v>14019</c:v>
                </c:pt>
                <c:pt idx="11">
                  <c:v>17987</c:v>
                </c:pt>
              </c:numCache>
            </c:numRef>
          </c:val>
        </c:ser>
        <c:marker val="1"/>
        <c:axId val="122706944"/>
        <c:axId val="122733312"/>
      </c:lineChart>
      <c:catAx>
        <c:axId val="12270694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733312"/>
        <c:crossesAt val="0"/>
        <c:auto val="1"/>
        <c:lblAlgn val="ctr"/>
        <c:lblOffset val="100"/>
      </c:catAx>
      <c:valAx>
        <c:axId val="122733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70694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72"/>
          <c:w val="0.52571251548946718"/>
          <c:h val="0.11075973149777101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0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4908.4400604566063</c:v>
                </c:pt>
                <c:pt idx="1">
                  <c:v>9080</c:v>
                </c:pt>
                <c:pt idx="2">
                  <c:v>8700</c:v>
                </c:pt>
                <c:pt idx="3">
                  <c:v>10007.894360035001</c:v>
                </c:pt>
                <c:pt idx="4">
                  <c:v>805.20225746445124</c:v>
                </c:pt>
                <c:pt idx="5">
                  <c:v>20640</c:v>
                </c:pt>
                <c:pt idx="6">
                  <c:v>10400</c:v>
                </c:pt>
                <c:pt idx="7">
                  <c:v>11845.808607111605</c:v>
                </c:pt>
                <c:pt idx="8">
                  <c:v>11602.193938429718</c:v>
                </c:pt>
                <c:pt idx="9">
                  <c:v>8961.3387142541851</c:v>
                </c:pt>
                <c:pt idx="10">
                  <c:v>7474.9497115111772</c:v>
                </c:pt>
                <c:pt idx="11">
                  <c:v>13244.212199435271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9926.3386565099754</c:v>
                </c:pt>
                <c:pt idx="1">
                  <c:v>6579.3267856680186</c:v>
                </c:pt>
                <c:pt idx="2">
                  <c:v>5634.0113627270539</c:v>
                </c:pt>
                <c:pt idx="3">
                  <c:v>8100</c:v>
                </c:pt>
                <c:pt idx="4">
                  <c:v>8291.0599400123792</c:v>
                </c:pt>
                <c:pt idx="5">
                  <c:v>8649.7237078063263</c:v>
                </c:pt>
                <c:pt idx="6">
                  <c:v>14249.029189442106</c:v>
                </c:pt>
                <c:pt idx="7">
                  <c:v>9185.6820021265448</c:v>
                </c:pt>
                <c:pt idx="8">
                  <c:v>8875.0321362258583</c:v>
                </c:pt>
                <c:pt idx="9">
                  <c:v>6420</c:v>
                </c:pt>
                <c:pt idx="10">
                  <c:v>1950.6463745576311</c:v>
                </c:pt>
                <c:pt idx="11">
                  <c:v>3900</c:v>
                </c:pt>
              </c:numCache>
            </c:numRef>
          </c:val>
        </c:ser>
        <c:marker val="1"/>
        <c:axId val="123036800"/>
        <c:axId val="123038336"/>
      </c:lineChart>
      <c:catAx>
        <c:axId val="1230368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038336"/>
        <c:crossesAt val="0"/>
        <c:auto val="1"/>
        <c:lblAlgn val="ctr"/>
        <c:lblOffset val="100"/>
      </c:catAx>
      <c:valAx>
        <c:axId val="1230383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30368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4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14489</c:v>
                </c:pt>
                <c:pt idx="1">
                  <c:v>14381</c:v>
                </c:pt>
                <c:pt idx="2">
                  <c:v>14659</c:v>
                </c:pt>
                <c:pt idx="3">
                  <c:v>13693</c:v>
                </c:pt>
                <c:pt idx="4">
                  <c:v>14757</c:v>
                </c:pt>
                <c:pt idx="5">
                  <c:v>17687</c:v>
                </c:pt>
                <c:pt idx="6">
                  <c:v>17932</c:v>
                </c:pt>
                <c:pt idx="7">
                  <c:v>17193</c:v>
                </c:pt>
                <c:pt idx="8">
                  <c:v>18057</c:v>
                </c:pt>
                <c:pt idx="9">
                  <c:v>17963</c:v>
                </c:pt>
                <c:pt idx="10">
                  <c:v>15148</c:v>
                </c:pt>
                <c:pt idx="11">
                  <c:v>13574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14686</c:v>
                </c:pt>
                <c:pt idx="1">
                  <c:v>12258</c:v>
                </c:pt>
                <c:pt idx="2">
                  <c:v>15532</c:v>
                </c:pt>
                <c:pt idx="3">
                  <c:v>14609</c:v>
                </c:pt>
                <c:pt idx="4">
                  <c:v>16025</c:v>
                </c:pt>
                <c:pt idx="5">
                  <c:v>15520</c:v>
                </c:pt>
                <c:pt idx="6">
                  <c:v>13058</c:v>
                </c:pt>
                <c:pt idx="7">
                  <c:v>14794</c:v>
                </c:pt>
                <c:pt idx="8">
                  <c:v>14683</c:v>
                </c:pt>
                <c:pt idx="9">
                  <c:v>14978</c:v>
                </c:pt>
                <c:pt idx="10">
                  <c:v>13686</c:v>
                </c:pt>
                <c:pt idx="11">
                  <c:v>13822</c:v>
                </c:pt>
              </c:numCache>
            </c:numRef>
          </c:val>
        </c:ser>
        <c:marker val="1"/>
        <c:axId val="122784768"/>
        <c:axId val="122794752"/>
      </c:lineChart>
      <c:catAx>
        <c:axId val="1227847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794752"/>
        <c:crosses val="autoZero"/>
        <c:auto val="1"/>
        <c:lblAlgn val="ctr"/>
        <c:lblOffset val="100"/>
      </c:catAx>
      <c:valAx>
        <c:axId val="122794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7847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38"/>
          <c:y val="0.85056911988823958"/>
          <c:w val="0.36796145739235403"/>
          <c:h val="0.12152495554991175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305320.9067683199</v>
          </cell>
          <cell r="G33">
            <v>254451.37272395473</v>
          </cell>
          <cell r="H33">
            <v>300751.08317450021</v>
          </cell>
          <cell r="I33">
            <v>300827.13167606149</v>
          </cell>
          <cell r="J33">
            <v>323696.99014558579</v>
          </cell>
          <cell r="K33">
            <v>328322.12174054096</v>
          </cell>
          <cell r="L33">
            <v>319721.72756397258</v>
          </cell>
          <cell r="M33">
            <v>351039.8832069427</v>
          </cell>
          <cell r="N33">
            <v>317951.87152763695</v>
          </cell>
          <cell r="O33">
            <v>281185.87777282129</v>
          </cell>
          <cell r="P33">
            <v>292389.20475282858</v>
          </cell>
          <cell r="Q33">
            <v>307090.76280465547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  <cell r="G33">
            <v>263753.67331380653</v>
          </cell>
          <cell r="H33">
            <v>293941.06247241504</v>
          </cell>
          <cell r="I33">
            <v>310222.79019379691</v>
          </cell>
          <cell r="J33">
            <v>308104.6182241303</v>
          </cell>
          <cell r="K33">
            <v>320373.51041206915</v>
          </cell>
          <cell r="L33">
            <v>325325.08125025075</v>
          </cell>
          <cell r="M33">
            <v>330654.8970830157</v>
          </cell>
          <cell r="N33">
            <v>323722.69790956145</v>
          </cell>
          <cell r="O33">
            <v>312196.54134734982</v>
          </cell>
          <cell r="P33">
            <v>293088.29193917266</v>
          </cell>
          <cell r="Q33">
            <v>282046.97668819968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C37">
            <v>9926.3386565099754</v>
          </cell>
          <cell r="D37">
            <v>6579.3267856680186</v>
          </cell>
          <cell r="E37">
            <v>5634.0113627270539</v>
          </cell>
          <cell r="F37">
            <v>8100</v>
          </cell>
          <cell r="G37">
            <v>8291.0599400123792</v>
          </cell>
          <cell r="H37">
            <v>8649.7237078063263</v>
          </cell>
          <cell r="I37">
            <v>14249.029189442106</v>
          </cell>
          <cell r="J37">
            <v>9185.6820021265448</v>
          </cell>
          <cell r="K37">
            <v>8875.0321362258583</v>
          </cell>
          <cell r="L37">
            <v>6420</v>
          </cell>
          <cell r="M37">
            <v>1950.6463745576311</v>
          </cell>
          <cell r="N37">
            <v>3900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C37">
            <v>4908.4400604566063</v>
          </cell>
          <cell r="D37">
            <v>9080</v>
          </cell>
          <cell r="E37">
            <v>8700</v>
          </cell>
          <cell r="F37">
            <v>10007.894360035001</v>
          </cell>
          <cell r="G37">
            <v>805.20225746445124</v>
          </cell>
          <cell r="H37">
            <v>20640</v>
          </cell>
          <cell r="I37">
            <v>10400</v>
          </cell>
          <cell r="J37">
            <v>11845.808607111605</v>
          </cell>
          <cell r="K37">
            <v>11602.193938429718</v>
          </cell>
          <cell r="L37">
            <v>8961.3387142541851</v>
          </cell>
          <cell r="M37">
            <v>7474.9497115111772</v>
          </cell>
          <cell r="N37">
            <v>13244.212199435271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6" sqref="R16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8524</v>
      </c>
      <c r="C7" s="15">
        <f>[1]ANTEQUERA!F33</f>
        <v>305320.9067683199</v>
      </c>
      <c r="D7" s="16">
        <f>[1]ANTEQUERA!G33</f>
        <v>254451.37272395473</v>
      </c>
      <c r="E7" s="16">
        <f>[1]ANTEQUERA!H33</f>
        <v>300751.08317450021</v>
      </c>
      <c r="F7" s="16">
        <f>[1]ANTEQUERA!I33</f>
        <v>300827.13167606149</v>
      </c>
      <c r="G7" s="16">
        <f>[1]ANTEQUERA!J33</f>
        <v>323696.99014558579</v>
      </c>
      <c r="H7" s="16">
        <f>[1]ANTEQUERA!K33</f>
        <v>328322.12174054096</v>
      </c>
      <c r="I7" s="16">
        <f>[1]ANTEQUERA!L33</f>
        <v>319721.72756397258</v>
      </c>
      <c r="J7" s="16">
        <f>[1]ANTEQUERA!M33</f>
        <v>351039.8832069427</v>
      </c>
      <c r="K7" s="16">
        <f>[1]ANTEQUERA!N33</f>
        <v>317951.87152763695</v>
      </c>
      <c r="L7" s="16">
        <f>[1]ANTEQUERA!O33</f>
        <v>281185.87777282129</v>
      </c>
      <c r="M7" s="16">
        <f>[1]ANTEQUERA!P33</f>
        <v>292389.20475282858</v>
      </c>
      <c r="N7" s="15">
        <f>[1]ANTEQUERA!Q33</f>
        <v>307090.76280465547</v>
      </c>
      <c r="O7" s="45">
        <f>SUM(C7:N7)</f>
        <v>3682748.93385782</v>
      </c>
      <c r="P7" s="46">
        <f>O7/B7</f>
        <v>432.04468956567575</v>
      </c>
      <c r="Q7" s="47">
        <f>P7/1000</f>
        <v>0.43204468956567577</v>
      </c>
    </row>
    <row r="8" spans="1:17" s="6" customFormat="1" ht="16.8" customHeight="1" thickBot="1">
      <c r="A8" s="18">
        <v>2015</v>
      </c>
      <c r="B8" s="27">
        <v>8570</v>
      </c>
      <c r="C8" s="30">
        <f>[2]ANTEQUERA!F33</f>
        <v>289914.47257553262</v>
      </c>
      <c r="D8" s="19">
        <f>[2]ANTEQUERA!G33</f>
        <v>263753.67331380653</v>
      </c>
      <c r="E8" s="19">
        <f>[2]ANTEQUERA!H33</f>
        <v>293941.06247241504</v>
      </c>
      <c r="F8" s="19">
        <f>[2]ANTEQUERA!I33</f>
        <v>310222.79019379691</v>
      </c>
      <c r="G8" s="19">
        <f>[2]ANTEQUERA!J33</f>
        <v>308104.6182241303</v>
      </c>
      <c r="H8" s="19">
        <f>[2]ANTEQUERA!K33</f>
        <v>320373.51041206915</v>
      </c>
      <c r="I8" s="19">
        <f>[2]ANTEQUERA!L33</f>
        <v>325325.08125025075</v>
      </c>
      <c r="J8" s="19">
        <f>[2]ANTEQUERA!M33</f>
        <v>330654.8970830157</v>
      </c>
      <c r="K8" s="19">
        <f>[2]ANTEQUERA!N33</f>
        <v>323722.69790956145</v>
      </c>
      <c r="L8" s="19">
        <f>[2]ANTEQUERA!O33</f>
        <v>312196.54134734982</v>
      </c>
      <c r="M8" s="19">
        <f>[2]ANTEQUERA!P33</f>
        <v>293088.29193917266</v>
      </c>
      <c r="N8" s="30">
        <f>[2]ANTEQUERA!Q33</f>
        <v>282046.97668819968</v>
      </c>
      <c r="O8" s="42">
        <f>SUM(C8:N8)</f>
        <v>3653344.6134093003</v>
      </c>
      <c r="P8" s="43">
        <f>O8/B8</f>
        <v>426.29458732897319</v>
      </c>
      <c r="Q8" s="44">
        <f>P8/1000</f>
        <v>0.42629458732897318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7" sqref="O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109375" customWidth="1"/>
    <col min="16" max="16" width="11" customWidth="1"/>
    <col min="17" max="17" width="10.7773437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8524</v>
      </c>
      <c r="C7" s="15">
        <v>11685</v>
      </c>
      <c r="D7" s="16">
        <v>10958</v>
      </c>
      <c r="E7" s="16">
        <v>15947</v>
      </c>
      <c r="F7" s="16">
        <v>12532</v>
      </c>
      <c r="G7" s="16">
        <v>12132</v>
      </c>
      <c r="H7" s="16">
        <v>15103</v>
      </c>
      <c r="I7" s="16">
        <v>13204</v>
      </c>
      <c r="J7" s="16">
        <v>9677</v>
      </c>
      <c r="K7" s="16">
        <v>13425</v>
      </c>
      <c r="L7" s="16">
        <v>12012</v>
      </c>
      <c r="M7" s="16">
        <v>14019</v>
      </c>
      <c r="N7" s="15">
        <v>17987</v>
      </c>
      <c r="O7" s="45">
        <f>SUM(C7:N7)</f>
        <v>158681</v>
      </c>
      <c r="P7" s="48">
        <f>O7/B7</f>
        <v>18.615790708587518</v>
      </c>
      <c r="Q7" s="49">
        <f>P7/1000</f>
        <v>1.8615790708587519E-2</v>
      </c>
    </row>
    <row r="8" spans="1:17" s="7" customFormat="1" ht="16.8" customHeight="1" thickBot="1">
      <c r="A8" s="18">
        <v>2015</v>
      </c>
      <c r="B8" s="27">
        <v>8570</v>
      </c>
      <c r="C8" s="30">
        <v>14809</v>
      </c>
      <c r="D8" s="19">
        <v>11628</v>
      </c>
      <c r="E8" s="19">
        <v>9330</v>
      </c>
      <c r="F8" s="19">
        <v>13482</v>
      </c>
      <c r="G8" s="19">
        <v>12696</v>
      </c>
      <c r="H8" s="19">
        <v>12111</v>
      </c>
      <c r="I8" s="19">
        <v>13755</v>
      </c>
      <c r="J8" s="19">
        <v>12857</v>
      </c>
      <c r="K8" s="19">
        <v>15670</v>
      </c>
      <c r="L8" s="19">
        <v>11854</v>
      </c>
      <c r="M8" s="19">
        <v>13387</v>
      </c>
      <c r="N8" s="30">
        <v>14605</v>
      </c>
      <c r="O8" s="42">
        <f>SUM(C8:N8)</f>
        <v>156184</v>
      </c>
      <c r="P8" s="50">
        <f>O8/B8</f>
        <v>18.224504084014001</v>
      </c>
      <c r="Q8" s="51">
        <f>P8/1000</f>
        <v>1.8224504084014E-2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6" sqref="S16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8524</v>
      </c>
      <c r="C7" s="25">
        <f>'[3]VIDRIO POR MUNICIPIOS'!C37</f>
        <v>9926.3386565099754</v>
      </c>
      <c r="D7" s="16">
        <f>'[3]VIDRIO POR MUNICIPIOS'!D37</f>
        <v>6579.3267856680186</v>
      </c>
      <c r="E7" s="16">
        <f>'[3]VIDRIO POR MUNICIPIOS'!E37</f>
        <v>5634.0113627270539</v>
      </c>
      <c r="F7" s="16">
        <f>'[3]VIDRIO POR MUNICIPIOS'!F37</f>
        <v>8100</v>
      </c>
      <c r="G7" s="16">
        <f>'[3]VIDRIO POR MUNICIPIOS'!G37</f>
        <v>8291.0599400123792</v>
      </c>
      <c r="H7" s="16">
        <f>'[3]VIDRIO POR MUNICIPIOS'!H37</f>
        <v>8649.7237078063263</v>
      </c>
      <c r="I7" s="16">
        <f>'[3]VIDRIO POR MUNICIPIOS'!I37</f>
        <v>14249.029189442106</v>
      </c>
      <c r="J7" s="16">
        <f>'[3]VIDRIO POR MUNICIPIOS'!J37</f>
        <v>9185.6820021265448</v>
      </c>
      <c r="K7" s="16">
        <f>'[3]VIDRIO POR MUNICIPIOS'!K37</f>
        <v>8875.0321362258583</v>
      </c>
      <c r="L7" s="16">
        <f>'[3]VIDRIO POR MUNICIPIOS'!L37</f>
        <v>6420</v>
      </c>
      <c r="M7" s="16">
        <f>'[3]VIDRIO POR MUNICIPIOS'!M37</f>
        <v>1950.6463745576311</v>
      </c>
      <c r="N7" s="69">
        <f>'[3]VIDRIO POR MUNICIPIOS'!N37</f>
        <v>3900</v>
      </c>
      <c r="O7" s="67">
        <f>SUM(C7:N7)</f>
        <v>91760.850155075896</v>
      </c>
      <c r="P7" s="52">
        <f>O7/B7</f>
        <v>10.764998845034713</v>
      </c>
      <c r="Q7" s="53">
        <f>P7/1000</f>
        <v>1.0764998845034712E-2</v>
      </c>
    </row>
    <row r="8" spans="1:17" s="4" customFormat="1" ht="16.8" customHeight="1" thickBot="1">
      <c r="A8" s="18">
        <v>2015</v>
      </c>
      <c r="B8" s="27">
        <v>8570</v>
      </c>
      <c r="C8" s="23">
        <f>'[4]VIDRIO POR MUNICIPIOS'!C37</f>
        <v>4908.4400604566063</v>
      </c>
      <c r="D8" s="70">
        <f>'[4]VIDRIO POR MUNICIPIOS'!D37</f>
        <v>9080</v>
      </c>
      <c r="E8" s="70">
        <f>'[4]VIDRIO POR MUNICIPIOS'!E37</f>
        <v>8700</v>
      </c>
      <c r="F8" s="70">
        <f>'[4]VIDRIO POR MUNICIPIOS'!F37</f>
        <v>10007.894360035001</v>
      </c>
      <c r="G8" s="70">
        <f>'[4]VIDRIO POR MUNICIPIOS'!G37</f>
        <v>805.20225746445124</v>
      </c>
      <c r="H8" s="70">
        <f>'[4]VIDRIO POR MUNICIPIOS'!H37</f>
        <v>20640</v>
      </c>
      <c r="I8" s="70">
        <f>'[4]VIDRIO POR MUNICIPIOS'!I37</f>
        <v>10400</v>
      </c>
      <c r="J8" s="70">
        <f>'[4]VIDRIO POR MUNICIPIOS'!J37</f>
        <v>11845.808607111605</v>
      </c>
      <c r="K8" s="70">
        <f>'[4]VIDRIO POR MUNICIPIOS'!K37</f>
        <v>11602.193938429718</v>
      </c>
      <c r="L8" s="70">
        <f>'[4]VIDRIO POR MUNICIPIOS'!L37</f>
        <v>8961.3387142541851</v>
      </c>
      <c r="M8" s="70">
        <f>'[4]VIDRIO POR MUNICIPIOS'!M37</f>
        <v>7474.9497115111772</v>
      </c>
      <c r="N8" s="71">
        <f>'[4]VIDRIO POR MUNICIPIOS'!N37</f>
        <v>13244.212199435271</v>
      </c>
      <c r="O8" s="68">
        <f>SUM(C8:N8)</f>
        <v>117670.03984869801</v>
      </c>
      <c r="P8" s="54">
        <f>O8/B8</f>
        <v>13.730459725635708</v>
      </c>
      <c r="Q8" s="55">
        <f>P8/1000</f>
        <v>1.3730459725635708E-2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8524</v>
      </c>
      <c r="C7" s="56">
        <v>14686</v>
      </c>
      <c r="D7" s="57">
        <v>12258</v>
      </c>
      <c r="E7" s="58">
        <v>15532</v>
      </c>
      <c r="F7" s="58">
        <v>14609</v>
      </c>
      <c r="G7" s="58">
        <v>16025</v>
      </c>
      <c r="H7" s="58">
        <v>15520</v>
      </c>
      <c r="I7" s="58">
        <v>13058</v>
      </c>
      <c r="J7" s="58">
        <v>14794</v>
      </c>
      <c r="K7" s="58">
        <v>14683</v>
      </c>
      <c r="L7" s="58">
        <v>14978</v>
      </c>
      <c r="M7" s="58">
        <v>13686</v>
      </c>
      <c r="N7" s="57">
        <v>13822</v>
      </c>
      <c r="O7" s="65">
        <f>SUM(C7:N7)</f>
        <v>173651</v>
      </c>
      <c r="P7" s="66">
        <f>O7/B7</f>
        <v>20.372008446738619</v>
      </c>
      <c r="Q7" s="59">
        <f>P7/1000</f>
        <v>2.0372008446738619E-2</v>
      </c>
    </row>
    <row r="8" spans="1:17" s="4" customFormat="1" ht="16.8" customHeight="1" thickBot="1">
      <c r="A8" s="36">
        <v>2015</v>
      </c>
      <c r="B8" s="34">
        <v>8570</v>
      </c>
      <c r="C8" s="60">
        <v>14489</v>
      </c>
      <c r="D8" s="61">
        <v>14381</v>
      </c>
      <c r="E8" s="62">
        <v>14659</v>
      </c>
      <c r="F8" s="62">
        <v>13693</v>
      </c>
      <c r="G8" s="62">
        <v>14757</v>
      </c>
      <c r="H8" s="62">
        <v>17687</v>
      </c>
      <c r="I8" s="62">
        <v>17932</v>
      </c>
      <c r="J8" s="62">
        <v>17193</v>
      </c>
      <c r="K8" s="62">
        <v>18057</v>
      </c>
      <c r="L8" s="62">
        <v>17963</v>
      </c>
      <c r="M8" s="62">
        <v>15148</v>
      </c>
      <c r="N8" s="63">
        <v>13574</v>
      </c>
      <c r="O8" s="40">
        <f>SUM(C8:N8)</f>
        <v>189533</v>
      </c>
      <c r="P8" s="64">
        <f>O8/B8</f>
        <v>22.115869311551926</v>
      </c>
      <c r="Q8" s="41">
        <f>P8/1000</f>
        <v>2.2115869311551926E-2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