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O7" i="4"/>
  <c r="P7" s="1"/>
  <c r="Q7" s="1"/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N8" i="2"/>
  <c r="D8"/>
  <c r="E8"/>
  <c r="F8"/>
  <c r="G8"/>
  <c r="H8"/>
  <c r="I8"/>
  <c r="J8"/>
  <c r="K8"/>
  <c r="L8"/>
  <c r="M8"/>
  <c r="C8"/>
  <c r="D7"/>
  <c r="E7"/>
  <c r="F7"/>
  <c r="G7"/>
  <c r="H7"/>
  <c r="I7"/>
  <c r="J7"/>
  <c r="K7"/>
  <c r="L7"/>
  <c r="M7"/>
  <c r="N7"/>
  <c r="C7"/>
  <c r="O7" s="1"/>
  <c r="P7" s="1"/>
  <c r="Q7" s="1"/>
  <c r="D8" i="1"/>
  <c r="E8"/>
  <c r="F8"/>
  <c r="G8"/>
  <c r="O8" s="1"/>
  <c r="P8" s="1"/>
  <c r="Q8" s="1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8" i="4"/>
  <c r="P8" s="1"/>
  <c r="Q8" s="1"/>
  <c r="O7" i="1" l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<sst xmlns="http://schemas.openxmlformats.org/spreadsheetml/2006/main" count="76" uniqueCount="23">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</sst>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55036.622576553724</c:v>
                </c:pt>
                <c:pt idx="1">
                  <c:v>47144.287008516032</c:v>
                </c:pt>
                <c:pt idx="2">
                  <c:v>60991.748505163981</c:v>
                </c:pt>
                <c:pt idx="3">
                  <c:v>56891.045479253487</c:v>
                </c:pt>
                <c:pt idx="4">
                  <c:v>56797.220510962128</c:v>
                </c:pt>
                <c:pt idx="5">
                  <c:v>48071.498459865921</c:v>
                </c:pt>
                <c:pt idx="6">
                  <c:v>62299.778945461134</c:v>
                </c:pt>
                <c:pt idx="7">
                  <c:v>64799.938394636709</c:v>
                </c:pt>
                <c:pt idx="8">
                  <c:v>58695.796339916655</c:v>
                </c:pt>
                <c:pt idx="9">
                  <c:v>59098.691791991303</c:v>
                </c:pt>
                <c:pt idx="10">
                  <c:v>58110.770067041129</c:v>
                </c:pt>
                <c:pt idx="11">
                  <c:v>55544.38122848342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68447.460415381458</c:v>
                </c:pt>
                <c:pt idx="1">
                  <c:v>51484.935225169647</c:v>
                </c:pt>
                <c:pt idx="2">
                  <c:v>58516.356158749746</c:v>
                </c:pt>
                <c:pt idx="3">
                  <c:v>59294.16820892453</c:v>
                </c:pt>
                <c:pt idx="4">
                  <c:v>63817.923092741104</c:v>
                </c:pt>
                <c:pt idx="5">
                  <c:v>74925.079169237099</c:v>
                </c:pt>
                <c:pt idx="6">
                  <c:v>69455.504832407983</c:v>
                </c:pt>
                <c:pt idx="7">
                  <c:v>89056.368496812662</c:v>
                </c:pt>
                <c:pt idx="8">
                  <c:v>65466.88463911166</c:v>
                </c:pt>
                <c:pt idx="9">
                  <c:v>69175.492494345061</c:v>
                </c:pt>
                <c:pt idx="10">
                  <c:v>66655.38145177874</c:v>
                </c:pt>
                <c:pt idx="11">
                  <c:v>74501.949413942013</c:v>
                </c:pt>
              </c:numCache>
            </c:numRef>
          </c:val>
        </c:ser>
        <c:marker val="1"/>
        <c:axId val="78819328"/>
        <c:axId val="90387584"/>
      </c:lineChart>
      <c:catAx>
        <c:axId val="7881932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0387584"/>
        <c:crossesAt val="0"/>
        <c:auto val="1"/>
        <c:lblAlgn val="ctr"/>
        <c:lblOffset val="100"/>
      </c:catAx>
      <c:valAx>
        <c:axId val="903875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881932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294"/>
          <c:w val="0.52418879056047263"/>
          <c:h val="7.5527441092335404E-2"/>
        </c:manualLayout>
      </c:layout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875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871.81269876082899</c:v>
                </c:pt>
                <c:pt idx="1">
                  <c:v>671.3959864020178</c:v>
                </c:pt>
                <c:pt idx="2">
                  <c:v>1225.8822239280623</c:v>
                </c:pt>
                <c:pt idx="3">
                  <c:v>637.99320100888258</c:v>
                </c:pt>
                <c:pt idx="4">
                  <c:v>1058.8682969623862</c:v>
                </c:pt>
                <c:pt idx="5">
                  <c:v>958.65994078298058</c:v>
                </c:pt>
                <c:pt idx="6">
                  <c:v>1022.1252330299375</c:v>
                </c:pt>
                <c:pt idx="7">
                  <c:v>1416.2781006689329</c:v>
                </c:pt>
                <c:pt idx="8">
                  <c:v>467.63899550389294</c:v>
                </c:pt>
                <c:pt idx="9">
                  <c:v>1042.1669042658186</c:v>
                </c:pt>
                <c:pt idx="10">
                  <c:v>1098.9516394341485</c:v>
                </c:pt>
                <c:pt idx="11">
                  <c:v>1145.7155389845377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745.96285651116511</c:v>
                </c:pt>
                <c:pt idx="1">
                  <c:v>471.66261330975016</c:v>
                </c:pt>
                <c:pt idx="2">
                  <c:v>1175.3180004693734</c:v>
                </c:pt>
                <c:pt idx="3">
                  <c:v>1320.9011969021356</c:v>
                </c:pt>
                <c:pt idx="4">
                  <c:v>855.7451302511148</c:v>
                </c:pt>
                <c:pt idx="5">
                  <c:v>1317.3503872330439</c:v>
                </c:pt>
                <c:pt idx="6">
                  <c:v>880.60079793475711</c:v>
                </c:pt>
                <c:pt idx="7">
                  <c:v>894.80403661112405</c:v>
                </c:pt>
                <c:pt idx="8">
                  <c:v>1317.3503872330439</c:v>
                </c:pt>
                <c:pt idx="9">
                  <c:v>1292.4947195494017</c:v>
                </c:pt>
                <c:pt idx="10">
                  <c:v>1011.9807556911524</c:v>
                </c:pt>
                <c:pt idx="11">
                  <c:v>518.41821168739727</c:v>
                </c:pt>
              </c:numCache>
            </c:numRef>
          </c:val>
        </c:ser>
        <c:marker val="1"/>
        <c:axId val="91542272"/>
        <c:axId val="91544960"/>
      </c:lineChart>
      <c:catAx>
        <c:axId val="9154227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544960"/>
        <c:crossesAt val="0"/>
        <c:auto val="1"/>
        <c:lblAlgn val="ctr"/>
        <c:lblOffset val="100"/>
      </c:catAx>
      <c:valAx>
        <c:axId val="915449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54227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217"/>
          <c:w val="0.52571251548946718"/>
          <c:h val="0.11075973149777101"/>
        </c:manualLayout>
      </c:layout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918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1006.8331408775981</c:v>
                </c:pt>
                <c:pt idx="1">
                  <c:v>1639.9509237875288</c:v>
                </c:pt>
                <c:pt idx="2">
                  <c:v>2444.5381062355655</c:v>
                </c:pt>
                <c:pt idx="3">
                  <c:v>1494.8614318706698</c:v>
                </c:pt>
                <c:pt idx="4">
                  <c:v>2435.74480369515</c:v>
                </c:pt>
                <c:pt idx="5">
                  <c:v>1459.6882217090069</c:v>
                </c:pt>
                <c:pt idx="6">
                  <c:v>2879.8065819861431</c:v>
                </c:pt>
                <c:pt idx="7">
                  <c:v>1587.1911085450345</c:v>
                </c:pt>
                <c:pt idx="8">
                  <c:v>1406.9284064665126</c:v>
                </c:pt>
                <c:pt idx="9">
                  <c:v>1815.8169745958428</c:v>
                </c:pt>
                <c:pt idx="10">
                  <c:v>1292.6154734411084</c:v>
                </c:pt>
                <c:pt idx="11">
                  <c:v>681.48094688221704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1126.1383537653242</c:v>
                </c:pt>
                <c:pt idx="1">
                  <c:v>1333.7011091652073</c:v>
                </c:pt>
                <c:pt idx="2">
                  <c:v>1046.646234676007</c:v>
                </c:pt>
                <c:pt idx="3">
                  <c:v>1660.5020431990661</c:v>
                </c:pt>
                <c:pt idx="4">
                  <c:v>1139.3870402802102</c:v>
                </c:pt>
                <c:pt idx="5">
                  <c:v>1845.9836544074724</c:v>
                </c:pt>
                <c:pt idx="6">
                  <c:v>1174.7168709865734</c:v>
                </c:pt>
                <c:pt idx="7">
                  <c:v>1510.3502626970228</c:v>
                </c:pt>
                <c:pt idx="8">
                  <c:v>0</c:v>
                </c:pt>
                <c:pt idx="9">
                  <c:v>2548.164039696439</c:v>
                </c:pt>
                <c:pt idx="10">
                  <c:v>1112.8896672504379</c:v>
                </c:pt>
                <c:pt idx="11">
                  <c:v>1488.269118505546</c:v>
                </c:pt>
              </c:numCache>
            </c:numRef>
          </c:val>
        </c:ser>
        <c:marker val="1"/>
        <c:axId val="99058432"/>
        <c:axId val="99059968"/>
      </c:lineChart>
      <c:catAx>
        <c:axId val="9905843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9059968"/>
        <c:crossesAt val="0"/>
        <c:auto val="1"/>
        <c:lblAlgn val="ctr"/>
        <c:lblOffset val="100"/>
      </c:catAx>
      <c:valAx>
        <c:axId val="9905996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905843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42"/>
        </c:manualLayout>
      </c:layout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432</c:v>
                </c:pt>
                <c:pt idx="1">
                  <c:v>1012</c:v>
                </c:pt>
                <c:pt idx="2">
                  <c:v>615</c:v>
                </c:pt>
                <c:pt idx="3">
                  <c:v>458</c:v>
                </c:pt>
                <c:pt idx="4">
                  <c:v>658</c:v>
                </c:pt>
                <c:pt idx="5">
                  <c:v>702</c:v>
                </c:pt>
                <c:pt idx="6">
                  <c:v>520</c:v>
                </c:pt>
                <c:pt idx="7">
                  <c:v>723</c:v>
                </c:pt>
                <c:pt idx="8">
                  <c:v>652</c:v>
                </c:pt>
                <c:pt idx="9">
                  <c:v>594</c:v>
                </c:pt>
                <c:pt idx="10">
                  <c:v>523</c:v>
                </c:pt>
                <c:pt idx="11">
                  <c:v>615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663</c:v>
                </c:pt>
                <c:pt idx="1">
                  <c:v>505</c:v>
                </c:pt>
                <c:pt idx="2">
                  <c:v>465</c:v>
                </c:pt>
                <c:pt idx="3">
                  <c:v>409</c:v>
                </c:pt>
                <c:pt idx="4">
                  <c:v>625</c:v>
                </c:pt>
                <c:pt idx="5">
                  <c:v>372</c:v>
                </c:pt>
                <c:pt idx="6">
                  <c:v>378</c:v>
                </c:pt>
                <c:pt idx="7">
                  <c:v>800</c:v>
                </c:pt>
                <c:pt idx="8">
                  <c:v>560</c:v>
                </c:pt>
                <c:pt idx="9">
                  <c:v>440</c:v>
                </c:pt>
                <c:pt idx="10">
                  <c:v>455</c:v>
                </c:pt>
                <c:pt idx="11">
                  <c:v>434</c:v>
                </c:pt>
              </c:numCache>
            </c:numRef>
          </c:val>
        </c:ser>
        <c:marker val="1"/>
        <c:axId val="100021760"/>
        <c:axId val="100044800"/>
      </c:lineChart>
      <c:catAx>
        <c:axId val="10002176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044800"/>
        <c:crosses val="autoZero"/>
        <c:auto val="1"/>
        <c:lblAlgn val="ctr"/>
        <c:lblOffset val="100"/>
      </c:catAx>
      <c:valAx>
        <c:axId val="1000448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02176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83"/>
          <c:y val="0.85056911988823958"/>
          <c:w val="0.36796145739235364"/>
          <c:h val="0.12152495554991165"/>
        </c:manualLayout>
      </c:layout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4">
          <cell r="C34">
            <v>745.96285651116511</v>
          </cell>
          <cell r="D34">
            <v>471.66261330975016</v>
          </cell>
          <cell r="E34">
            <v>1175.3180004693734</v>
          </cell>
          <cell r="F34">
            <v>1320.9011969021356</v>
          </cell>
          <cell r="G34">
            <v>855.7451302511148</v>
          </cell>
          <cell r="H34">
            <v>1317.3503872330439</v>
          </cell>
          <cell r="I34">
            <v>880.60079793475711</v>
          </cell>
          <cell r="J34">
            <v>894.80403661112405</v>
          </cell>
          <cell r="K34">
            <v>1317.3503872330439</v>
          </cell>
          <cell r="L34">
            <v>1292.4947195494017</v>
          </cell>
          <cell r="M34">
            <v>1011.9807556911524</v>
          </cell>
          <cell r="N34">
            <v>518.41821168739727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4">
          <cell r="C34">
            <v>871.81269876082899</v>
          </cell>
          <cell r="D34">
            <v>671.3959864020178</v>
          </cell>
          <cell r="E34">
            <v>1225.8822239280623</v>
          </cell>
          <cell r="F34">
            <v>637.99320100888258</v>
          </cell>
          <cell r="G34">
            <v>1058.8682969623862</v>
          </cell>
          <cell r="H34">
            <v>958.65994078298058</v>
          </cell>
          <cell r="I34">
            <v>1022.1252330299375</v>
          </cell>
          <cell r="J34">
            <v>1416.2781006689329</v>
          </cell>
          <cell r="K34">
            <v>467.63899550389294</v>
          </cell>
          <cell r="L34">
            <v>1042.1669042658186</v>
          </cell>
          <cell r="M34">
            <v>1098.9516394341485</v>
          </cell>
          <cell r="N34">
            <v>1145.7155389845377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3">
          <cell r="C33">
            <v>1126.1383537653242</v>
          </cell>
          <cell r="D33">
            <v>1333.7011091652073</v>
          </cell>
          <cell r="E33">
            <v>1046.646234676007</v>
          </cell>
          <cell r="F33">
            <v>1660.5020431990661</v>
          </cell>
          <cell r="G33">
            <v>1139.3870402802102</v>
          </cell>
          <cell r="H33">
            <v>1845.9836544074724</v>
          </cell>
          <cell r="I33">
            <v>1174.7168709865734</v>
          </cell>
          <cell r="J33">
            <v>1510.3502626970228</v>
          </cell>
          <cell r="K33">
            <v>0</v>
          </cell>
          <cell r="L33">
            <v>2548.164039696439</v>
          </cell>
          <cell r="M33">
            <v>1112.8896672504379</v>
          </cell>
          <cell r="N33">
            <v>1488.269118505546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3">
          <cell r="C33">
            <v>1006.8331408775981</v>
          </cell>
          <cell r="D33">
            <v>1639.9509237875288</v>
          </cell>
          <cell r="E33">
            <v>2444.5381062355655</v>
          </cell>
          <cell r="F33">
            <v>1494.8614318706698</v>
          </cell>
          <cell r="G33">
            <v>2435.74480369515</v>
          </cell>
          <cell r="H33">
            <v>1459.6882217090069</v>
          </cell>
          <cell r="I33">
            <v>2879.8065819861431</v>
          </cell>
          <cell r="J33">
            <v>1587.1911085450345</v>
          </cell>
          <cell r="K33">
            <v>1406.9284064665126</v>
          </cell>
          <cell r="L33">
            <v>1815.8169745958428</v>
          </cell>
          <cell r="M33">
            <v>1292.6154734411084</v>
          </cell>
          <cell r="N33">
            <v>681.48094688221704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F20">
            <v>68447.460415381458</v>
          </cell>
          <cell r="G20">
            <v>51484.935225169647</v>
          </cell>
          <cell r="H20">
            <v>58516.356158749746</v>
          </cell>
          <cell r="I20">
            <v>59294.16820892453</v>
          </cell>
          <cell r="J20">
            <v>63817.923092741104</v>
          </cell>
          <cell r="K20">
            <v>74925.079169237099</v>
          </cell>
          <cell r="L20">
            <v>69455.504832407983</v>
          </cell>
          <cell r="M20">
            <v>89056.368496812662</v>
          </cell>
          <cell r="N20">
            <v>65466.88463911166</v>
          </cell>
          <cell r="O20">
            <v>69175.492494345061</v>
          </cell>
          <cell r="P20">
            <v>66655.38145177874</v>
          </cell>
          <cell r="Q20">
            <v>74501.949413942013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F20">
            <v>55036.622576553724</v>
          </cell>
          <cell r="G20">
            <v>47144.287008516032</v>
          </cell>
          <cell r="H20">
            <v>60991.748505163981</v>
          </cell>
          <cell r="I20">
            <v>56891.045479253487</v>
          </cell>
          <cell r="J20">
            <v>56797.220510962128</v>
          </cell>
          <cell r="K20">
            <v>48071.498459865921</v>
          </cell>
          <cell r="L20">
            <v>62299.778945461134</v>
          </cell>
          <cell r="M20">
            <v>64799.938394636709</v>
          </cell>
          <cell r="N20">
            <v>58695.796339916655</v>
          </cell>
          <cell r="O20">
            <v>59098.691791991303</v>
          </cell>
          <cell r="P20">
            <v>58110.770067041129</v>
          </cell>
          <cell r="Q20">
            <v>55544.38122848342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R14" sqref="R14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1513</v>
      </c>
      <c r="C7" s="15">
        <f>[5]RONDA!F20</f>
        <v>68447.460415381458</v>
      </c>
      <c r="D7" s="16">
        <f>[5]RONDA!G20</f>
        <v>51484.935225169647</v>
      </c>
      <c r="E7" s="16">
        <f>[5]RONDA!H20</f>
        <v>58516.356158749746</v>
      </c>
      <c r="F7" s="16">
        <f>[5]RONDA!I20</f>
        <v>59294.16820892453</v>
      </c>
      <c r="G7" s="16">
        <f>[5]RONDA!J20</f>
        <v>63817.923092741104</v>
      </c>
      <c r="H7" s="16">
        <f>[5]RONDA!K20</f>
        <v>74925.079169237099</v>
      </c>
      <c r="I7" s="16">
        <f>[5]RONDA!L20</f>
        <v>69455.504832407983</v>
      </c>
      <c r="J7" s="16">
        <f>[5]RONDA!M20</f>
        <v>89056.368496812662</v>
      </c>
      <c r="K7" s="16">
        <f>[5]RONDA!N20</f>
        <v>65466.88463911166</v>
      </c>
      <c r="L7" s="16">
        <f>[5]RONDA!O20</f>
        <v>69175.492494345061</v>
      </c>
      <c r="M7" s="16">
        <f>[5]RONDA!P20</f>
        <v>66655.38145177874</v>
      </c>
      <c r="N7" s="15">
        <f>[5]RONDA!Q20</f>
        <v>74501.949413942013</v>
      </c>
      <c r="O7" s="45">
        <f>SUM(C7:N7)</f>
        <v>810797.50359860179</v>
      </c>
      <c r="P7" s="46">
        <f>O7/B7</f>
        <v>535.88731235862645</v>
      </c>
      <c r="Q7" s="47">
        <f>P7/1000</f>
        <v>0.53588731235862641</v>
      </c>
    </row>
    <row r="8" spans="1:17" s="6" customFormat="1" ht="16.8" customHeight="1" thickBot="1">
      <c r="A8" s="18">
        <v>2015</v>
      </c>
      <c r="B8" s="27">
        <v>1523</v>
      </c>
      <c r="C8" s="30">
        <f>[6]RONDA!F20</f>
        <v>55036.622576553724</v>
      </c>
      <c r="D8" s="19">
        <f>[6]RONDA!G20</f>
        <v>47144.287008516032</v>
      </c>
      <c r="E8" s="19">
        <f>[6]RONDA!H20</f>
        <v>60991.748505163981</v>
      </c>
      <c r="F8" s="19">
        <f>[6]RONDA!I20</f>
        <v>56891.045479253487</v>
      </c>
      <c r="G8" s="19">
        <f>[6]RONDA!J20</f>
        <v>56797.220510962128</v>
      </c>
      <c r="H8" s="19">
        <f>[6]RONDA!K20</f>
        <v>48071.498459865921</v>
      </c>
      <c r="I8" s="19">
        <f>[6]RONDA!L20</f>
        <v>62299.778945461134</v>
      </c>
      <c r="J8" s="19">
        <f>[6]RONDA!M20</f>
        <v>64799.938394636709</v>
      </c>
      <c r="K8" s="19">
        <f>[6]RONDA!N20</f>
        <v>58695.796339916655</v>
      </c>
      <c r="L8" s="19">
        <f>[6]RONDA!O20</f>
        <v>59098.691791991303</v>
      </c>
      <c r="M8" s="19">
        <f>[6]RONDA!P20</f>
        <v>58110.770067041129</v>
      </c>
      <c r="N8" s="30">
        <f>[6]RONDA!Q20</f>
        <v>55544.38122848342</v>
      </c>
      <c r="O8" s="42">
        <f>SUM(C8:N8)</f>
        <v>683481.77930784575</v>
      </c>
      <c r="P8" s="43">
        <f>O8/B8</f>
        <v>448.77332850154022</v>
      </c>
      <c r="Q8" s="44">
        <f>P8/1000</f>
        <v>0.44877332850154023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R17" sqref="R1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1513</v>
      </c>
      <c r="C7" s="15">
        <f>'[1]Por Municipio - 2016'!C34</f>
        <v>745.96285651116511</v>
      </c>
      <c r="D7" s="16">
        <f>'[1]Por Municipio - 2016'!D34</f>
        <v>471.66261330975016</v>
      </c>
      <c r="E7" s="16">
        <f>'[1]Por Municipio - 2016'!E34</f>
        <v>1175.3180004693734</v>
      </c>
      <c r="F7" s="16">
        <f>'[1]Por Municipio - 2016'!F34</f>
        <v>1320.9011969021356</v>
      </c>
      <c r="G7" s="16">
        <f>'[1]Por Municipio - 2016'!G34</f>
        <v>855.7451302511148</v>
      </c>
      <c r="H7" s="16">
        <f>'[1]Por Municipio - 2016'!H34</f>
        <v>1317.3503872330439</v>
      </c>
      <c r="I7" s="16">
        <f>'[1]Por Municipio - 2016'!I34</f>
        <v>880.60079793475711</v>
      </c>
      <c r="J7" s="16">
        <f>'[1]Por Municipio - 2016'!J34</f>
        <v>894.80403661112405</v>
      </c>
      <c r="K7" s="16">
        <f>'[1]Por Municipio - 2016'!K34</f>
        <v>1317.3503872330439</v>
      </c>
      <c r="L7" s="16">
        <f>'[1]Por Municipio - 2016'!L34</f>
        <v>1292.4947195494017</v>
      </c>
      <c r="M7" s="16">
        <f>'[1]Por Municipio - 2016'!M34</f>
        <v>1011.9807556911524</v>
      </c>
      <c r="N7" s="15">
        <f>'[1]Por Municipio - 2016'!N34</f>
        <v>518.41821168739727</v>
      </c>
      <c r="O7" s="45">
        <f>SUM(C7:N7)</f>
        <v>11802.58909338346</v>
      </c>
      <c r="P7" s="48">
        <f>O7/B7</f>
        <v>7.8007859176361265</v>
      </c>
      <c r="Q7" s="49">
        <f>P7/1000</f>
        <v>7.8007859176361261E-3</v>
      </c>
    </row>
    <row r="8" spans="1:17" s="7" customFormat="1" ht="16.8" customHeight="1" thickBot="1">
      <c r="A8" s="18">
        <v>2015</v>
      </c>
      <c r="B8" s="27">
        <v>1523</v>
      </c>
      <c r="C8" s="30">
        <f>'[2]Por Municipio - 2015'!C34</f>
        <v>871.81269876082899</v>
      </c>
      <c r="D8" s="19">
        <f>'[2]Por Municipio - 2015'!D34</f>
        <v>671.3959864020178</v>
      </c>
      <c r="E8" s="19">
        <f>'[2]Por Municipio - 2015'!E34</f>
        <v>1225.8822239280623</v>
      </c>
      <c r="F8" s="19">
        <f>'[2]Por Municipio - 2015'!F34</f>
        <v>637.99320100888258</v>
      </c>
      <c r="G8" s="19">
        <f>'[2]Por Municipio - 2015'!G34</f>
        <v>1058.8682969623862</v>
      </c>
      <c r="H8" s="19">
        <f>'[2]Por Municipio - 2015'!H34</f>
        <v>958.65994078298058</v>
      </c>
      <c r="I8" s="19">
        <f>'[2]Por Municipio - 2015'!I34</f>
        <v>1022.1252330299375</v>
      </c>
      <c r="J8" s="19">
        <f>'[2]Por Municipio - 2015'!J34</f>
        <v>1416.2781006689329</v>
      </c>
      <c r="K8" s="19">
        <f>'[2]Por Municipio - 2015'!K34</f>
        <v>467.63899550389294</v>
      </c>
      <c r="L8" s="19">
        <f>'[2]Por Municipio - 2015'!L34</f>
        <v>1042.1669042658186</v>
      </c>
      <c r="M8" s="19">
        <f>'[2]Por Municipio - 2015'!M34</f>
        <v>1098.9516394341485</v>
      </c>
      <c r="N8" s="30">
        <f>'[2]Por Municipio - 2015'!N34</f>
        <v>1145.7155389845377</v>
      </c>
      <c r="O8" s="42">
        <f>SUM(C8:N8)</f>
        <v>11617.488759732425</v>
      </c>
      <c r="P8" s="50">
        <f>O8/B8</f>
        <v>7.62802938918741</v>
      </c>
      <c r="Q8" s="51">
        <f>P8/1000</f>
        <v>7.6280293891874103E-3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S13" sqref="S13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1513</v>
      </c>
      <c r="C7" s="25">
        <f>'[3]VIDRIO POR MUNICIPIOS'!C33</f>
        <v>1126.1383537653242</v>
      </c>
      <c r="D7" s="16">
        <f>'[3]VIDRIO POR MUNICIPIOS'!D33</f>
        <v>1333.7011091652073</v>
      </c>
      <c r="E7" s="16">
        <f>'[3]VIDRIO POR MUNICIPIOS'!E33</f>
        <v>1046.646234676007</v>
      </c>
      <c r="F7" s="16">
        <f>'[3]VIDRIO POR MUNICIPIOS'!F33</f>
        <v>1660.5020431990661</v>
      </c>
      <c r="G7" s="16">
        <f>'[3]VIDRIO POR MUNICIPIOS'!G33</f>
        <v>1139.3870402802102</v>
      </c>
      <c r="H7" s="16">
        <f>'[3]VIDRIO POR MUNICIPIOS'!H33</f>
        <v>1845.9836544074724</v>
      </c>
      <c r="I7" s="16">
        <f>'[3]VIDRIO POR MUNICIPIOS'!I33</f>
        <v>1174.7168709865734</v>
      </c>
      <c r="J7" s="16">
        <f>'[3]VIDRIO POR MUNICIPIOS'!J33</f>
        <v>1510.3502626970228</v>
      </c>
      <c r="K7" s="16">
        <f>'[3]VIDRIO POR MUNICIPIOS'!K33</f>
        <v>0</v>
      </c>
      <c r="L7" s="16">
        <f>'[3]VIDRIO POR MUNICIPIOS'!L33</f>
        <v>2548.164039696439</v>
      </c>
      <c r="M7" s="16">
        <f>'[3]VIDRIO POR MUNICIPIOS'!M33</f>
        <v>1112.8896672504379</v>
      </c>
      <c r="N7" s="69">
        <f>'[3]VIDRIO POR MUNICIPIOS'!N33</f>
        <v>1488.269118505546</v>
      </c>
      <c r="O7" s="67">
        <f>SUM(C7:N7)</f>
        <v>15986.748394629307</v>
      </c>
      <c r="P7" s="52">
        <f>O7/B7</f>
        <v>10.566258026853474</v>
      </c>
      <c r="Q7" s="53">
        <f>P7/1000</f>
        <v>1.0566258026853473E-2</v>
      </c>
    </row>
    <row r="8" spans="1:17" s="4" customFormat="1" ht="16.8" customHeight="1" thickBot="1">
      <c r="A8" s="18">
        <v>2015</v>
      </c>
      <c r="B8" s="27">
        <v>1523</v>
      </c>
      <c r="C8" s="23">
        <f>'[4]VIDRIO POR MUNICIPIOS'!C33</f>
        <v>1006.8331408775981</v>
      </c>
      <c r="D8" s="70">
        <f>'[4]VIDRIO POR MUNICIPIOS'!D33</f>
        <v>1639.9509237875288</v>
      </c>
      <c r="E8" s="70">
        <f>'[4]VIDRIO POR MUNICIPIOS'!E33</f>
        <v>2444.5381062355655</v>
      </c>
      <c r="F8" s="70">
        <f>'[4]VIDRIO POR MUNICIPIOS'!F33</f>
        <v>1494.8614318706698</v>
      </c>
      <c r="G8" s="70">
        <f>'[4]VIDRIO POR MUNICIPIOS'!G33</f>
        <v>2435.74480369515</v>
      </c>
      <c r="H8" s="70">
        <f>'[4]VIDRIO POR MUNICIPIOS'!H33</f>
        <v>1459.6882217090069</v>
      </c>
      <c r="I8" s="70">
        <f>'[4]VIDRIO POR MUNICIPIOS'!I33</f>
        <v>2879.8065819861431</v>
      </c>
      <c r="J8" s="70">
        <f>'[4]VIDRIO POR MUNICIPIOS'!J33</f>
        <v>1587.1911085450345</v>
      </c>
      <c r="K8" s="70">
        <f>'[4]VIDRIO POR MUNICIPIOS'!K33</f>
        <v>1406.9284064665126</v>
      </c>
      <c r="L8" s="70">
        <f>'[4]VIDRIO POR MUNICIPIOS'!L33</f>
        <v>1815.8169745958428</v>
      </c>
      <c r="M8" s="70">
        <f>'[4]VIDRIO POR MUNICIPIOS'!M33</f>
        <v>1292.6154734411084</v>
      </c>
      <c r="N8" s="71">
        <f>'[4]VIDRIO POR MUNICIPIOS'!N33</f>
        <v>681.48094688221704</v>
      </c>
      <c r="O8" s="68">
        <f>SUM(C8:N8)</f>
        <v>20145.456120092374</v>
      </c>
      <c r="P8" s="54">
        <f>O8/B8</f>
        <v>13.227482678983831</v>
      </c>
      <c r="Q8" s="55">
        <f>P8/1000</f>
        <v>1.3227482678983831E-2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D8" sqref="D8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1513</v>
      </c>
      <c r="C7" s="56">
        <v>663</v>
      </c>
      <c r="D7" s="57">
        <v>505</v>
      </c>
      <c r="E7" s="58">
        <v>465</v>
      </c>
      <c r="F7" s="58">
        <v>409</v>
      </c>
      <c r="G7" s="58">
        <v>625</v>
      </c>
      <c r="H7" s="58">
        <v>372</v>
      </c>
      <c r="I7" s="58">
        <v>378</v>
      </c>
      <c r="J7" s="58">
        <v>800</v>
      </c>
      <c r="K7" s="58">
        <v>560</v>
      </c>
      <c r="L7" s="58">
        <v>440</v>
      </c>
      <c r="M7" s="58">
        <v>455</v>
      </c>
      <c r="N7" s="57">
        <v>434</v>
      </c>
      <c r="O7" s="65">
        <f>SUM(C7:N7)</f>
        <v>6106</v>
      </c>
      <c r="P7" s="66">
        <f>O7/B7</f>
        <v>4.035690680766689</v>
      </c>
      <c r="Q7" s="59">
        <f>P7/1000</f>
        <v>4.0356906807666893E-3</v>
      </c>
    </row>
    <row r="8" spans="1:17" s="4" customFormat="1" ht="16.8" customHeight="1" thickBot="1">
      <c r="A8" s="36">
        <v>2015</v>
      </c>
      <c r="B8" s="34">
        <v>1523</v>
      </c>
      <c r="C8" s="60">
        <v>432</v>
      </c>
      <c r="D8" s="61">
        <v>1012</v>
      </c>
      <c r="E8" s="62">
        <v>615</v>
      </c>
      <c r="F8" s="62">
        <v>458</v>
      </c>
      <c r="G8" s="62">
        <v>658</v>
      </c>
      <c r="H8" s="62">
        <v>702</v>
      </c>
      <c r="I8" s="62">
        <v>520</v>
      </c>
      <c r="J8" s="62">
        <v>723</v>
      </c>
      <c r="K8" s="62">
        <v>652</v>
      </c>
      <c r="L8" s="62">
        <v>594</v>
      </c>
      <c r="M8" s="62">
        <v>523</v>
      </c>
      <c r="N8" s="63">
        <v>615</v>
      </c>
      <c r="O8" s="40">
        <f>SUM(C8:N8)</f>
        <v>7504</v>
      </c>
      <c r="P8" s="64">
        <f>O8/B8</f>
        <v>4.9271175311884434</v>
      </c>
      <c r="Q8" s="41">
        <f>P8/1000</f>
        <v>4.927117531188443E-3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