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1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8" i="1"/>
  <c r="P8" s="1"/>
  <c r="Q8" s="1"/>
  <c r="O7" i="3"/>
  <c r="P7" s="1"/>
  <c r="O7" i="2"/>
  <c r="P7" s="1"/>
  <c r="Q7" s="1"/>
  <c r="O8" i="4"/>
  <c r="P8" s="1"/>
  <c r="Q8" s="1"/>
  <c r="O7"/>
  <c r="P7" s="1"/>
  <c r="Q7" s="1"/>
  <c r="O7" i="1" l="1"/>
  <c r="P7" s="1"/>
  <c r="Q7" s="1"/>
  <c r="Q7" i="3"/>
  <c r="O8" l="1"/>
  <c r="P8" s="1"/>
  <c r="Q8" s="1"/>
  <c r="O8" i="2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<sst xmlns="http://schemas.openxmlformats.org/spreadsheetml/2006/main" count="76" uniqueCount="23">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</sst>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 wrapText="1"/>
    </xf>
    <xf numFmtId="3" fontId="18" fillId="0" borderId="25" xfId="0" applyNumberFormat="1" applyFont="1" applyBorder="1" applyAlignment="1">
      <alignment horizontal="center" vertical="center"/>
    </xf>
    <xf numFmtId="3" fontId="18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12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theme/theme1.xml" Type="http://schemas.openxmlformats.org/officeDocument/2006/relationships/them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294835.97773138486</c:v>
                </c:pt>
                <c:pt idx="1">
                  <c:v>245729.4711203897</c:v>
                </c:pt>
                <c:pt idx="2">
                  <c:v>279829.29714683368</c:v>
                </c:pt>
                <c:pt idx="3">
                  <c:v>282822.75574112736</c:v>
                </c:pt>
                <c:pt idx="4">
                  <c:v>291694.81558803061</c:v>
                </c:pt>
                <c:pt idx="5">
                  <c:v>294087.61308281141</c:v>
                </c:pt>
                <c:pt idx="6">
                  <c:v>298065.7620041754</c:v>
                </c:pt>
                <c:pt idx="7">
                  <c:v>352036.63883089769</c:v>
                </c:pt>
                <c:pt idx="8">
                  <c:v>297524.18232428667</c:v>
                </c:pt>
                <c:pt idx="9">
                  <c:v>281877.45302713988</c:v>
                </c:pt>
                <c:pt idx="10">
                  <c:v>277219.86778009741</c:v>
                </c:pt>
                <c:pt idx="11">
                  <c:v>296972.75574112736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317050.51941328729</c:v>
                </c:pt>
                <c:pt idx="1">
                  <c:v>284005.51164797239</c:v>
                </c:pt>
                <c:pt idx="2">
                  <c:v>277710.28472821397</c:v>
                </c:pt>
                <c:pt idx="3">
                  <c:v>292303.76531492668</c:v>
                </c:pt>
                <c:pt idx="4">
                  <c:v>302614.91285591025</c:v>
                </c:pt>
                <c:pt idx="5">
                  <c:v>306709.7704918033</c:v>
                </c:pt>
                <c:pt idx="6">
                  <c:v>313557.55651423638</c:v>
                </c:pt>
                <c:pt idx="7">
                  <c:v>315363.24072476273</c:v>
                </c:pt>
                <c:pt idx="8">
                  <c:v>311426.25711820531</c:v>
                </c:pt>
                <c:pt idx="9">
                  <c:v>301499.92752372735</c:v>
                </c:pt>
                <c:pt idx="10">
                  <c:v>292866.19154443487</c:v>
                </c:pt>
                <c:pt idx="11">
                  <c:v>258360.8490077653</c:v>
                </c:pt>
              </c:numCache>
            </c:numRef>
          </c:val>
        </c:ser>
        <c:marker val="1"/>
        <c:axId val="120411264"/>
        <c:axId val="120412800"/>
      </c:lineChart>
      <c:catAx>
        <c:axId val="12041126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0412800"/>
        <c:crossesAt val="0"/>
        <c:auto val="1"/>
        <c:lblAlgn val="ctr"/>
        <c:lblOffset val="100"/>
      </c:catAx>
      <c:valAx>
        <c:axId val="1204128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0411264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15"/>
          <c:w val="0.52418879056047263"/>
          <c:h val="7.5527441092335404E-2"/>
        </c:manualLayout>
      </c:layout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653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14856</c:v>
                </c:pt>
                <c:pt idx="1">
                  <c:v>11688</c:v>
                </c:pt>
                <c:pt idx="2">
                  <c:v>9338</c:v>
                </c:pt>
                <c:pt idx="3">
                  <c:v>13485</c:v>
                </c:pt>
                <c:pt idx="4">
                  <c:v>12701</c:v>
                </c:pt>
                <c:pt idx="5">
                  <c:v>12107</c:v>
                </c:pt>
                <c:pt idx="6">
                  <c:v>13758</c:v>
                </c:pt>
                <c:pt idx="7">
                  <c:v>12650</c:v>
                </c:pt>
                <c:pt idx="8">
                  <c:v>15663</c:v>
                </c:pt>
                <c:pt idx="9">
                  <c:v>11882</c:v>
                </c:pt>
                <c:pt idx="10">
                  <c:v>13393</c:v>
                </c:pt>
                <c:pt idx="11">
                  <c:v>15980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11601</c:v>
                </c:pt>
                <c:pt idx="1">
                  <c:v>14519</c:v>
                </c:pt>
                <c:pt idx="2">
                  <c:v>21130</c:v>
                </c:pt>
                <c:pt idx="3">
                  <c:v>16605</c:v>
                </c:pt>
                <c:pt idx="4">
                  <c:v>16075</c:v>
                </c:pt>
                <c:pt idx="5">
                  <c:v>20011</c:v>
                </c:pt>
                <c:pt idx="6">
                  <c:v>17496</c:v>
                </c:pt>
                <c:pt idx="7">
                  <c:v>12856</c:v>
                </c:pt>
                <c:pt idx="8">
                  <c:v>17133</c:v>
                </c:pt>
                <c:pt idx="9">
                  <c:v>15827</c:v>
                </c:pt>
                <c:pt idx="10">
                  <c:v>19050</c:v>
                </c:pt>
                <c:pt idx="11">
                  <c:v>23833</c:v>
                </c:pt>
              </c:numCache>
            </c:numRef>
          </c:val>
        </c:ser>
        <c:marker val="1"/>
        <c:axId val="121396224"/>
        <c:axId val="121426688"/>
      </c:lineChart>
      <c:catAx>
        <c:axId val="121396224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1426688"/>
        <c:crossesAt val="0"/>
        <c:auto val="1"/>
        <c:lblAlgn val="ctr"/>
        <c:lblOffset val="100"/>
      </c:catAx>
      <c:valAx>
        <c:axId val="1214266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1396224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972"/>
          <c:w val="0.52571251548946718"/>
          <c:h val="0.11075973149777101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738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10961.238536633467</c:v>
                </c:pt>
                <c:pt idx="1">
                  <c:v>7104.5064589290996</c:v>
                </c:pt>
                <c:pt idx="2">
                  <c:v>7222.9148999112513</c:v>
                </c:pt>
                <c:pt idx="3">
                  <c:v>11752.588777408939</c:v>
                </c:pt>
                <c:pt idx="4">
                  <c:v>13127.478552411005</c:v>
                </c:pt>
                <c:pt idx="5">
                  <c:v>9134.3654471945574</c:v>
                </c:pt>
                <c:pt idx="6">
                  <c:v>8102.5204614929498</c:v>
                </c:pt>
                <c:pt idx="7">
                  <c:v>11739.351148801894</c:v>
                </c:pt>
                <c:pt idx="8">
                  <c:v>11359.119928455711</c:v>
                </c:pt>
                <c:pt idx="9">
                  <c:v>6698.5346612760086</c:v>
                </c:pt>
                <c:pt idx="10">
                  <c:v>7224.0709272257109</c:v>
                </c:pt>
                <c:pt idx="11">
                  <c:v>8703.8546264934466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4826.1230572705981</c:v>
                </c:pt>
                <c:pt idx="1">
                  <c:v>6280.0936768149877</c:v>
                </c:pt>
                <c:pt idx="2">
                  <c:v>9787.9428720294363</c:v>
                </c:pt>
                <c:pt idx="3">
                  <c:v>7022.8224038269882</c:v>
                </c:pt>
                <c:pt idx="4">
                  <c:v>3804.8648073238237</c:v>
                </c:pt>
                <c:pt idx="5">
                  <c:v>7067.4685969767943</c:v>
                </c:pt>
                <c:pt idx="6">
                  <c:v>6938.2100857085907</c:v>
                </c:pt>
                <c:pt idx="7">
                  <c:v>16662.567271277658</c:v>
                </c:pt>
                <c:pt idx="8">
                  <c:v>9982.1602973140198</c:v>
                </c:pt>
                <c:pt idx="9">
                  <c:v>3389.131360442836</c:v>
                </c:pt>
                <c:pt idx="10">
                  <c:v>6938.2100857085907</c:v>
                </c:pt>
                <c:pt idx="11">
                  <c:v>10941.327486545744</c:v>
                </c:pt>
              </c:numCache>
            </c:numRef>
          </c:val>
        </c:ser>
        <c:marker val="1"/>
        <c:axId val="121721984"/>
        <c:axId val="121723520"/>
      </c:lineChart>
      <c:catAx>
        <c:axId val="12172198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1723520"/>
        <c:crossesAt val="0"/>
        <c:auto val="1"/>
        <c:lblAlgn val="ctr"/>
        <c:lblOffset val="100"/>
      </c:catAx>
      <c:valAx>
        <c:axId val="1217235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172198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61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11698</c:v>
                </c:pt>
                <c:pt idx="1">
                  <c:v>11610</c:v>
                </c:pt>
                <c:pt idx="2">
                  <c:v>11120</c:v>
                </c:pt>
                <c:pt idx="3">
                  <c:v>10388</c:v>
                </c:pt>
                <c:pt idx="4">
                  <c:v>11958</c:v>
                </c:pt>
                <c:pt idx="5">
                  <c:v>14332</c:v>
                </c:pt>
                <c:pt idx="6">
                  <c:v>14531</c:v>
                </c:pt>
                <c:pt idx="7">
                  <c:v>13725</c:v>
                </c:pt>
                <c:pt idx="8">
                  <c:v>14415</c:v>
                </c:pt>
                <c:pt idx="9">
                  <c:v>14221</c:v>
                </c:pt>
                <c:pt idx="10">
                  <c:v>11992</c:v>
                </c:pt>
                <c:pt idx="11">
                  <c:v>11000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11627</c:v>
                </c:pt>
                <c:pt idx="1">
                  <c:v>9705</c:v>
                </c:pt>
                <c:pt idx="2">
                  <c:v>15915</c:v>
                </c:pt>
                <c:pt idx="3">
                  <c:v>19540</c:v>
                </c:pt>
                <c:pt idx="4">
                  <c:v>19200</c:v>
                </c:pt>
                <c:pt idx="5">
                  <c:v>21260</c:v>
                </c:pt>
                <c:pt idx="6">
                  <c:v>19580</c:v>
                </c:pt>
                <c:pt idx="7">
                  <c:v>21700</c:v>
                </c:pt>
                <c:pt idx="8">
                  <c:v>19140</c:v>
                </c:pt>
                <c:pt idx="9">
                  <c:v>16180</c:v>
                </c:pt>
                <c:pt idx="10">
                  <c:v>17420</c:v>
                </c:pt>
                <c:pt idx="11">
                  <c:v>17920</c:v>
                </c:pt>
              </c:numCache>
            </c:numRef>
          </c:val>
        </c:ser>
        <c:marker val="1"/>
        <c:axId val="121479168"/>
        <c:axId val="121480704"/>
      </c:lineChart>
      <c:catAx>
        <c:axId val="12147916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1480704"/>
        <c:crosses val="autoZero"/>
        <c:auto val="1"/>
        <c:lblAlgn val="ctr"/>
        <c:lblOffset val="100"/>
      </c:catAx>
      <c:valAx>
        <c:axId val="1214807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147916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283"/>
          <c:y val="0.85056911988823958"/>
          <c:w val="0.36796145739235292"/>
          <c:h val="0.12152495554991144"/>
        </c:manualLayout>
      </c:layout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5">
          <cell r="F5">
            <v>315826.99568593613</v>
          </cell>
          <cell r="G5">
            <v>284005.51164797239</v>
          </cell>
          <cell r="H5">
            <v>223401.61863675583</v>
          </cell>
          <cell r="I5">
            <v>229114.68507333909</v>
          </cell>
          <cell r="J5">
            <v>235577.65314926661</v>
          </cell>
          <cell r="K5">
            <v>240244.80414150128</v>
          </cell>
          <cell r="L5">
            <v>241438.72648835203</v>
          </cell>
          <cell r="M5">
            <v>244240.99050905954</v>
          </cell>
          <cell r="N5">
            <v>247319.53408110439</v>
          </cell>
          <cell r="O5">
            <v>241586.73339085418</v>
          </cell>
          <cell r="P5">
            <v>232311.63416738567</v>
          </cell>
          <cell r="Q5">
            <v>211906.41587575496</v>
          </cell>
        </row>
        <row r="9">
          <cell r="F9">
            <v>1223.5237273511648</v>
          </cell>
          <cell r="G9">
            <v>0</v>
          </cell>
          <cell r="H9">
            <v>54308.666091458152</v>
          </cell>
          <cell r="I9">
            <v>63189.080241587573</v>
          </cell>
          <cell r="J9">
            <v>67037.259706643657</v>
          </cell>
          <cell r="K9">
            <v>66464.966350301984</v>
          </cell>
          <cell r="L9">
            <v>72118.830025884381</v>
          </cell>
          <cell r="M9">
            <v>71122.2502157032</v>
          </cell>
          <cell r="N9">
            <v>64106.72303710095</v>
          </cell>
          <cell r="O9">
            <v>59913.19413287317</v>
          </cell>
          <cell r="P9">
            <v>60554.557377049183</v>
          </cell>
          <cell r="Q9">
            <v>46454.433132010352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5">
          <cell r="F5">
            <v>247393.59777313849</v>
          </cell>
          <cell r="G5">
            <v>201457.79401530969</v>
          </cell>
          <cell r="H5">
            <v>230791.71885873348</v>
          </cell>
          <cell r="I5">
            <v>223721.64231036883</v>
          </cell>
          <cell r="J5">
            <v>223721.64231036883</v>
          </cell>
          <cell r="K5">
            <v>230900.03479471122</v>
          </cell>
          <cell r="L5">
            <v>234188.90048712597</v>
          </cell>
          <cell r="M5">
            <v>272030.54975643702</v>
          </cell>
          <cell r="N5">
            <v>235912.10855949894</v>
          </cell>
          <cell r="O5">
            <v>225799.33890048711</v>
          </cell>
          <cell r="P5">
            <v>218788.3437717467</v>
          </cell>
          <cell r="Q5">
            <v>236118.89352818372</v>
          </cell>
        </row>
        <row r="9">
          <cell r="F9">
            <v>47442.379958246347</v>
          </cell>
          <cell r="G9">
            <v>44271.677105080031</v>
          </cell>
          <cell r="H9">
            <v>49037.578288100209</v>
          </cell>
          <cell r="I9">
            <v>59101.113430758523</v>
          </cell>
          <cell r="J9">
            <v>67973.173277661801</v>
          </cell>
          <cell r="K9">
            <v>63187.578288100209</v>
          </cell>
          <cell r="L9">
            <v>63876.861517049409</v>
          </cell>
          <cell r="M9">
            <v>80006.089074460688</v>
          </cell>
          <cell r="N9">
            <v>61612.073764787754</v>
          </cell>
          <cell r="O9">
            <v>56078.114126652748</v>
          </cell>
          <cell r="P9">
            <v>58431.524008350731</v>
          </cell>
          <cell r="Q9">
            <v>60853.862212943633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4">
          <cell r="C24">
            <v>4826.1230572705981</v>
          </cell>
          <cell r="D24">
            <v>6280.0936768149877</v>
          </cell>
          <cell r="E24">
            <v>9787.9428720294363</v>
          </cell>
          <cell r="F24">
            <v>7022.8224038269882</v>
          </cell>
          <cell r="G24">
            <v>3804.8648073238237</v>
          </cell>
          <cell r="H24">
            <v>7067.4685969767943</v>
          </cell>
          <cell r="I24">
            <v>6938.2100857085907</v>
          </cell>
          <cell r="J24">
            <v>16662.567271277658</v>
          </cell>
          <cell r="K24">
            <v>9982.1602973140198</v>
          </cell>
          <cell r="L24">
            <v>3389.131360442836</v>
          </cell>
          <cell r="M24">
            <v>6938.2100857085907</v>
          </cell>
          <cell r="N24">
            <v>10941.327486545744</v>
          </cell>
        </row>
      </sheetData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4">
          <cell r="C24">
            <v>10961.238536633467</v>
          </cell>
          <cell r="D24">
            <v>7104.5064589290996</v>
          </cell>
          <cell r="E24">
            <v>7222.9148999112513</v>
          </cell>
          <cell r="F24">
            <v>11752.588777408939</v>
          </cell>
          <cell r="G24">
            <v>13127.478552411005</v>
          </cell>
          <cell r="H24">
            <v>9134.3654471945574</v>
          </cell>
          <cell r="I24">
            <v>8102.5204614929498</v>
          </cell>
          <cell r="J24">
            <v>11739.351148801894</v>
          </cell>
          <cell r="K24">
            <v>11359.119928455711</v>
          </cell>
          <cell r="L24">
            <v>6698.5346612760086</v>
          </cell>
          <cell r="M24">
            <v>7224.0709272257109</v>
          </cell>
          <cell r="N24">
            <v>8703.8546264934466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B3" sqref="B3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81"/>
      <c r="P6" s="74"/>
      <c r="Q6" s="74"/>
    </row>
    <row r="7" spans="1:17" s="5" customFormat="1" ht="17.100000000000001" customHeight="1">
      <c r="A7" s="17">
        <v>2016</v>
      </c>
      <c r="B7" s="27">
        <v>8490</v>
      </c>
      <c r="C7" s="15">
        <f>[1]ANTEQUERA!F5+[1]ANTEQUERA!F9</f>
        <v>317050.51941328729</v>
      </c>
      <c r="D7" s="16">
        <f>[1]ANTEQUERA!G5+[1]ANTEQUERA!G9</f>
        <v>284005.51164797239</v>
      </c>
      <c r="E7" s="16">
        <f>[1]ANTEQUERA!H5+[1]ANTEQUERA!H9</f>
        <v>277710.28472821397</v>
      </c>
      <c r="F7" s="16">
        <f>[1]ANTEQUERA!I5+[1]ANTEQUERA!I9</f>
        <v>292303.76531492668</v>
      </c>
      <c r="G7" s="16">
        <f>[1]ANTEQUERA!J5+[1]ANTEQUERA!J9</f>
        <v>302614.91285591025</v>
      </c>
      <c r="H7" s="16">
        <f>[1]ANTEQUERA!K5+[1]ANTEQUERA!K9</f>
        <v>306709.7704918033</v>
      </c>
      <c r="I7" s="16">
        <f>[1]ANTEQUERA!L5+[1]ANTEQUERA!L9</f>
        <v>313557.55651423638</v>
      </c>
      <c r="J7" s="16">
        <f>[1]ANTEQUERA!M5+[1]ANTEQUERA!M9</f>
        <v>315363.24072476273</v>
      </c>
      <c r="K7" s="16">
        <f>[1]ANTEQUERA!N5+[1]ANTEQUERA!N9</f>
        <v>311426.25711820531</v>
      </c>
      <c r="L7" s="16">
        <f>[1]ANTEQUERA!O5+[1]ANTEQUERA!O9</f>
        <v>301499.92752372735</v>
      </c>
      <c r="M7" s="16">
        <f>[1]ANTEQUERA!P5+[1]ANTEQUERA!P9</f>
        <v>292866.19154443487</v>
      </c>
      <c r="N7" s="15">
        <f>[1]ANTEQUERA!Q5+[1]ANTEQUERA!Q9</f>
        <v>258360.8490077653</v>
      </c>
      <c r="O7" s="47">
        <f>SUM(C7:N7)</f>
        <v>3573468.7868852462</v>
      </c>
      <c r="P7" s="48">
        <f>O7/B7</f>
        <v>420.90327289578869</v>
      </c>
      <c r="Q7" s="49">
        <f>P7/1000</f>
        <v>0.42090327289578872</v>
      </c>
    </row>
    <row r="8" spans="1:17" s="6" customFormat="1" ht="15" thickBot="1">
      <c r="A8" s="18">
        <v>2015</v>
      </c>
      <c r="B8" s="28">
        <v>8577</v>
      </c>
      <c r="C8" s="31">
        <f>[2]ANTEQUERA!F5+[2]ANTEQUERA!F9</f>
        <v>294835.97773138486</v>
      </c>
      <c r="D8" s="19">
        <f>[2]ANTEQUERA!G5+[2]ANTEQUERA!G9</f>
        <v>245729.4711203897</v>
      </c>
      <c r="E8" s="19">
        <f>[2]ANTEQUERA!H5+[2]ANTEQUERA!H9</f>
        <v>279829.29714683368</v>
      </c>
      <c r="F8" s="19">
        <f>[2]ANTEQUERA!I5+[2]ANTEQUERA!I9</f>
        <v>282822.75574112736</v>
      </c>
      <c r="G8" s="19">
        <f>[2]ANTEQUERA!J5+[2]ANTEQUERA!J9</f>
        <v>291694.81558803061</v>
      </c>
      <c r="H8" s="19">
        <f>[2]ANTEQUERA!K5+[2]ANTEQUERA!K9</f>
        <v>294087.61308281141</v>
      </c>
      <c r="I8" s="19">
        <f>[2]ANTEQUERA!L5+[2]ANTEQUERA!L9</f>
        <v>298065.7620041754</v>
      </c>
      <c r="J8" s="19">
        <f>[2]ANTEQUERA!M5+[2]ANTEQUERA!M9</f>
        <v>352036.63883089769</v>
      </c>
      <c r="K8" s="19">
        <f>[2]ANTEQUERA!N5+[2]ANTEQUERA!N9</f>
        <v>297524.18232428667</v>
      </c>
      <c r="L8" s="19">
        <f>[2]ANTEQUERA!O5+[2]ANTEQUERA!O9</f>
        <v>281877.45302713988</v>
      </c>
      <c r="M8" s="19">
        <f>[2]ANTEQUERA!P5+[2]ANTEQUERA!P9</f>
        <v>277219.86778009741</v>
      </c>
      <c r="N8" s="31">
        <f>[2]ANTEQUERA!Q5+[2]ANTEQUERA!Q9</f>
        <v>296972.75574112736</v>
      </c>
      <c r="O8" s="44">
        <f>SUM(C8:N8)</f>
        <v>3492696.590118302</v>
      </c>
      <c r="P8" s="45">
        <f>O8/B8</f>
        <v>407.21657807138882</v>
      </c>
      <c r="Q8" s="46">
        <f>P8/1000</f>
        <v>0.40721657807138884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>
      <selection activeCell="N9" sqref="N9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7"/>
      <c r="P6" s="83"/>
      <c r="Q6" s="83"/>
    </row>
    <row r="7" spans="1:17" s="13" customFormat="1" ht="16.05" customHeight="1">
      <c r="A7" s="17">
        <v>2016</v>
      </c>
      <c r="B7" s="27">
        <v>8490</v>
      </c>
      <c r="C7" s="15">
        <v>11601</v>
      </c>
      <c r="D7" s="16">
        <v>14519</v>
      </c>
      <c r="E7" s="16">
        <v>21130</v>
      </c>
      <c r="F7" s="16">
        <v>16605</v>
      </c>
      <c r="G7" s="16">
        <v>16075</v>
      </c>
      <c r="H7" s="16">
        <v>20011</v>
      </c>
      <c r="I7" s="16">
        <v>17496</v>
      </c>
      <c r="J7" s="16">
        <v>12856</v>
      </c>
      <c r="K7" s="16">
        <v>17133</v>
      </c>
      <c r="L7" s="16">
        <v>15827</v>
      </c>
      <c r="M7" s="16">
        <v>19050</v>
      </c>
      <c r="N7" s="15">
        <v>23833</v>
      </c>
      <c r="O7" s="47">
        <f>SUM(C7:N7)</f>
        <v>206136</v>
      </c>
      <c r="P7" s="50">
        <f>O7/B7</f>
        <v>24.279858657243818</v>
      </c>
      <c r="Q7" s="51">
        <f>P7/1000</f>
        <v>2.4279858657243816E-2</v>
      </c>
    </row>
    <row r="8" spans="1:17" s="7" customFormat="1" ht="16.05" customHeight="1" thickBot="1">
      <c r="A8" s="18">
        <v>2015</v>
      </c>
      <c r="B8" s="28">
        <v>8577</v>
      </c>
      <c r="C8" s="31">
        <v>14856</v>
      </c>
      <c r="D8" s="19">
        <v>11688</v>
      </c>
      <c r="E8" s="19">
        <v>9338</v>
      </c>
      <c r="F8" s="19">
        <v>13485</v>
      </c>
      <c r="G8" s="19">
        <v>12701</v>
      </c>
      <c r="H8" s="19">
        <v>12107</v>
      </c>
      <c r="I8" s="19">
        <v>13758</v>
      </c>
      <c r="J8" s="19">
        <v>12650</v>
      </c>
      <c r="K8" s="19">
        <v>15663</v>
      </c>
      <c r="L8" s="19">
        <v>11882</v>
      </c>
      <c r="M8" s="19">
        <v>13393</v>
      </c>
      <c r="N8" s="31">
        <v>15980</v>
      </c>
      <c r="O8" s="44">
        <f>SUM(C8:N8)</f>
        <v>157501</v>
      </c>
      <c r="P8" s="52">
        <f>O8/B8</f>
        <v>18.363180599277136</v>
      </c>
      <c r="Q8" s="53">
        <f>P8/1000</f>
        <v>1.8363180599277135E-2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T22" sqref="T22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3"/>
      <c r="P6" s="89"/>
      <c r="Q6" s="89"/>
    </row>
    <row r="7" spans="1:17" s="13" customFormat="1" ht="17.100000000000001" customHeight="1">
      <c r="A7" s="17">
        <v>2016</v>
      </c>
      <c r="B7" s="27">
        <v>8490</v>
      </c>
      <c r="C7" s="26">
        <f>'[3]VIDRIO POR MUNICIPIOS'!C24</f>
        <v>4826.1230572705981</v>
      </c>
      <c r="D7" s="16">
        <f>'[3]VIDRIO POR MUNICIPIOS'!D24</f>
        <v>6280.0936768149877</v>
      </c>
      <c r="E7" s="16">
        <f>'[3]VIDRIO POR MUNICIPIOS'!E24</f>
        <v>9787.9428720294363</v>
      </c>
      <c r="F7" s="16">
        <f>'[3]VIDRIO POR MUNICIPIOS'!F24</f>
        <v>7022.8224038269882</v>
      </c>
      <c r="G7" s="16">
        <f>'[3]VIDRIO POR MUNICIPIOS'!G24</f>
        <v>3804.8648073238237</v>
      </c>
      <c r="H7" s="16">
        <f>'[3]VIDRIO POR MUNICIPIOS'!H24</f>
        <v>7067.4685969767943</v>
      </c>
      <c r="I7" s="16">
        <f>'[3]VIDRIO POR MUNICIPIOS'!I24</f>
        <v>6938.2100857085907</v>
      </c>
      <c r="J7" s="16">
        <f>'[3]VIDRIO POR MUNICIPIOS'!J24</f>
        <v>16662.567271277658</v>
      </c>
      <c r="K7" s="16">
        <f>'[3]VIDRIO POR MUNICIPIOS'!K24</f>
        <v>9982.1602973140198</v>
      </c>
      <c r="L7" s="16">
        <f>'[3]VIDRIO POR MUNICIPIOS'!L24</f>
        <v>3389.131360442836</v>
      </c>
      <c r="M7" s="16">
        <f>'[3]VIDRIO POR MUNICIPIOS'!M24</f>
        <v>6938.2100857085907</v>
      </c>
      <c r="N7" s="71">
        <f>'[3]VIDRIO POR MUNICIPIOS'!N24</f>
        <v>10941.327486545744</v>
      </c>
      <c r="O7" s="69">
        <f>SUM(C7:N7)</f>
        <v>93640.922001240076</v>
      </c>
      <c r="P7" s="54">
        <f>O7/B7</f>
        <v>11.029555006035345</v>
      </c>
      <c r="Q7" s="55">
        <f>P7/1000</f>
        <v>1.1029555006035346E-2</v>
      </c>
    </row>
    <row r="8" spans="1:17" s="4" customFormat="1" ht="15" thickBot="1">
      <c r="A8" s="18">
        <v>2015</v>
      </c>
      <c r="B8" s="28">
        <v>8577</v>
      </c>
      <c r="C8" s="23">
        <f>'[4]VIDRIO POR MUNICIPIOS'!C24</f>
        <v>10961.238536633467</v>
      </c>
      <c r="D8" s="24">
        <f>'[4]VIDRIO POR MUNICIPIOS'!D24</f>
        <v>7104.5064589290996</v>
      </c>
      <c r="E8" s="24">
        <f>'[4]VIDRIO POR MUNICIPIOS'!E24</f>
        <v>7222.9148999112513</v>
      </c>
      <c r="F8" s="24">
        <f>'[4]VIDRIO POR MUNICIPIOS'!F24</f>
        <v>11752.588777408939</v>
      </c>
      <c r="G8" s="24">
        <f>'[4]VIDRIO POR MUNICIPIOS'!G24</f>
        <v>13127.478552411005</v>
      </c>
      <c r="H8" s="24">
        <f>'[4]VIDRIO POR MUNICIPIOS'!H24</f>
        <v>9134.3654471945574</v>
      </c>
      <c r="I8" s="24">
        <f>'[4]VIDRIO POR MUNICIPIOS'!I24</f>
        <v>8102.5204614929498</v>
      </c>
      <c r="J8" s="24">
        <f>'[4]VIDRIO POR MUNICIPIOS'!J24</f>
        <v>11739.351148801894</v>
      </c>
      <c r="K8" s="24">
        <f>'[4]VIDRIO POR MUNICIPIOS'!K24</f>
        <v>11359.119928455711</v>
      </c>
      <c r="L8" s="24">
        <f>'[4]VIDRIO POR MUNICIPIOS'!L24</f>
        <v>6698.5346612760086</v>
      </c>
      <c r="M8" s="24">
        <f>'[4]VIDRIO POR MUNICIPIOS'!M24</f>
        <v>7224.0709272257109</v>
      </c>
      <c r="N8" s="72">
        <f>'[4]VIDRIO POR MUNICIPIOS'!N24</f>
        <v>8703.8546264934466</v>
      </c>
      <c r="O8" s="70">
        <f>SUM(C8:N8)</f>
        <v>113130.54442623403</v>
      </c>
      <c r="P8" s="56">
        <f>O8/B8</f>
        <v>13.189990022879099</v>
      </c>
      <c r="Q8" s="57">
        <f>P8/1000</f>
        <v>1.31899900228791E-2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O8" sqref="O8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97"/>
      <c r="P6" s="99"/>
      <c r="Q6" s="95"/>
    </row>
    <row r="7" spans="1:17" ht="17.100000000000001" customHeight="1">
      <c r="A7" s="37">
        <v>2016</v>
      </c>
      <c r="B7" s="35">
        <v>8490</v>
      </c>
      <c r="C7" s="58">
        <v>11627</v>
      </c>
      <c r="D7" s="59">
        <v>9705</v>
      </c>
      <c r="E7" s="60">
        <v>15915</v>
      </c>
      <c r="F7" s="60">
        <v>19540</v>
      </c>
      <c r="G7" s="60">
        <v>19200</v>
      </c>
      <c r="H7" s="60">
        <v>21260</v>
      </c>
      <c r="I7" s="60">
        <v>19580</v>
      </c>
      <c r="J7" s="60">
        <v>21700</v>
      </c>
      <c r="K7" s="60">
        <v>19140</v>
      </c>
      <c r="L7" s="60">
        <v>16180</v>
      </c>
      <c r="M7" s="60">
        <v>17420</v>
      </c>
      <c r="N7" s="59">
        <v>17920</v>
      </c>
      <c r="O7" s="67">
        <f>SUM(C7:N7)</f>
        <v>209187</v>
      </c>
      <c r="P7" s="68">
        <f>O7/B7</f>
        <v>24.639222614840989</v>
      </c>
      <c r="Q7" s="61">
        <f>P7/1000</f>
        <v>2.4639222614840989E-2</v>
      </c>
    </row>
    <row r="8" spans="1:17" s="4" customFormat="1" ht="15" thickBot="1">
      <c r="A8" s="38">
        <v>2015</v>
      </c>
      <c r="B8" s="36">
        <v>8577</v>
      </c>
      <c r="C8" s="62">
        <v>11698</v>
      </c>
      <c r="D8" s="63">
        <v>11610</v>
      </c>
      <c r="E8" s="64">
        <v>11120</v>
      </c>
      <c r="F8" s="64">
        <v>10388</v>
      </c>
      <c r="G8" s="64">
        <v>11958</v>
      </c>
      <c r="H8" s="64">
        <v>14332</v>
      </c>
      <c r="I8" s="64">
        <v>14531</v>
      </c>
      <c r="J8" s="64">
        <v>13725</v>
      </c>
      <c r="K8" s="64">
        <v>14415</v>
      </c>
      <c r="L8" s="64">
        <v>14221</v>
      </c>
      <c r="M8" s="64">
        <v>11992</v>
      </c>
      <c r="N8" s="65">
        <v>11000</v>
      </c>
      <c r="O8" s="42">
        <f>SUM(C8:N8)</f>
        <v>150990</v>
      </c>
      <c r="P8" s="66">
        <f>O8/B8</f>
        <v>17.604057362714236</v>
      </c>
      <c r="Q8" s="43">
        <f>P8/1000</f>
        <v>1.7604057362714236E-2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