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-51-16-106 TRANSPARENCIA MUNICIPAL Y DATOS ABIERTOS 62 AYUNTAMIENTOS\Alora (P)\Organización administrativa\"/>
    </mc:Choice>
  </mc:AlternateContent>
  <bookViews>
    <workbookView xWindow="0" yWindow="0" windowWidth="20400" windowHeight="7530" xr2:uid="{00000000-000D-0000-FFFF-FFFF00000000}"/>
  </bookViews>
  <sheets>
    <sheet name="Hoja1" sheetId="1" r:id="rId1"/>
  </sheets>
  <externalReferences>
    <externalReference r:id="rId2"/>
  </externalReferences>
  <calcPr calcId="171027"/>
</workbook>
</file>

<file path=xl/calcChain.xml><?xml version="1.0" encoding="utf-8"?>
<calcChain xmlns="http://schemas.openxmlformats.org/spreadsheetml/2006/main">
  <c r="L74" i="1" l="1"/>
  <c r="M74" i="1" s="1"/>
  <c r="I74" i="1"/>
  <c r="H74" i="1"/>
  <c r="J74" i="1" s="1"/>
  <c r="F74" i="1"/>
  <c r="D74" i="1"/>
  <c r="L73" i="1"/>
  <c r="M73" i="1" s="1"/>
  <c r="I73" i="1"/>
  <c r="H73" i="1"/>
  <c r="J73" i="1" s="1"/>
  <c r="F73" i="1"/>
  <c r="D73" i="1"/>
  <c r="L72" i="1"/>
  <c r="M72" i="1" s="1"/>
  <c r="I72" i="1"/>
  <c r="H72" i="1"/>
  <c r="J72" i="1" s="1"/>
  <c r="F72" i="1"/>
  <c r="D72" i="1"/>
  <c r="L71" i="1"/>
  <c r="M71" i="1" s="1"/>
  <c r="I71" i="1"/>
  <c r="H71" i="1"/>
  <c r="J71" i="1" s="1"/>
  <c r="F71" i="1"/>
  <c r="D71" i="1"/>
  <c r="L70" i="1"/>
  <c r="I70" i="1"/>
  <c r="H70" i="1"/>
  <c r="J70" i="1" s="1"/>
  <c r="F70" i="1"/>
  <c r="D70" i="1"/>
  <c r="L69" i="1"/>
  <c r="I69" i="1"/>
  <c r="H69" i="1"/>
  <c r="F69" i="1"/>
  <c r="D69" i="1"/>
  <c r="L68" i="1"/>
  <c r="M68" i="1" s="1"/>
  <c r="I68" i="1"/>
  <c r="H68" i="1"/>
  <c r="J68" i="1" s="1"/>
  <c r="F68" i="1"/>
  <c r="D68" i="1"/>
  <c r="L67" i="1"/>
  <c r="I67" i="1"/>
  <c r="H67" i="1"/>
  <c r="F67" i="1"/>
  <c r="D67" i="1"/>
  <c r="L66" i="1"/>
  <c r="I66" i="1"/>
  <c r="H66" i="1"/>
  <c r="J66" i="1" s="1"/>
  <c r="F66" i="1"/>
  <c r="D66" i="1"/>
  <c r="L65" i="1"/>
  <c r="I65" i="1"/>
  <c r="H65" i="1"/>
  <c r="J65" i="1" s="1"/>
  <c r="F65" i="1"/>
  <c r="D65" i="1"/>
  <c r="L64" i="1"/>
  <c r="M64" i="1" s="1"/>
  <c r="I64" i="1"/>
  <c r="H64" i="1"/>
  <c r="J64" i="1" s="1"/>
  <c r="F64" i="1"/>
  <c r="D64" i="1"/>
  <c r="L63" i="1"/>
  <c r="I63" i="1"/>
  <c r="H63" i="1"/>
  <c r="F63" i="1"/>
  <c r="D63" i="1"/>
  <c r="L62" i="1"/>
  <c r="I62" i="1"/>
  <c r="H62" i="1"/>
  <c r="J62" i="1" s="1"/>
  <c r="F62" i="1"/>
  <c r="D62" i="1"/>
  <c r="L61" i="1"/>
  <c r="M61" i="1" s="1"/>
  <c r="I61" i="1"/>
  <c r="H61" i="1"/>
  <c r="J61" i="1" s="1"/>
  <c r="F61" i="1"/>
  <c r="D61" i="1"/>
  <c r="L60" i="1"/>
  <c r="M60" i="1" s="1"/>
  <c r="I60" i="1"/>
  <c r="H60" i="1"/>
  <c r="J60" i="1" s="1"/>
  <c r="F60" i="1"/>
  <c r="D60" i="1"/>
  <c r="L59" i="1"/>
  <c r="M59" i="1" s="1"/>
  <c r="I59" i="1"/>
  <c r="H59" i="1"/>
  <c r="J59" i="1" s="1"/>
  <c r="F59" i="1"/>
  <c r="D59" i="1"/>
  <c r="L58" i="1"/>
  <c r="M58" i="1" s="1"/>
  <c r="I58" i="1"/>
  <c r="H58" i="1"/>
  <c r="J58" i="1" s="1"/>
  <c r="F58" i="1"/>
  <c r="D58" i="1"/>
  <c r="L57" i="1"/>
  <c r="M57" i="1" s="1"/>
  <c r="I57" i="1"/>
  <c r="H57" i="1"/>
  <c r="J57" i="1" s="1"/>
  <c r="F57" i="1"/>
  <c r="D57" i="1"/>
  <c r="L56" i="1"/>
  <c r="I56" i="1"/>
  <c r="H56" i="1"/>
  <c r="F56" i="1"/>
  <c r="D56" i="1"/>
  <c r="L55" i="1"/>
  <c r="M55" i="1" s="1"/>
  <c r="I55" i="1"/>
  <c r="H55" i="1"/>
  <c r="J55" i="1" s="1"/>
  <c r="F55" i="1"/>
  <c r="D55" i="1"/>
  <c r="L54" i="1"/>
  <c r="M54" i="1" s="1"/>
  <c r="I54" i="1"/>
  <c r="H54" i="1"/>
  <c r="J54" i="1" s="1"/>
  <c r="F54" i="1"/>
  <c r="D54" i="1"/>
  <c r="L53" i="1"/>
  <c r="M53" i="1" s="1"/>
  <c r="I53" i="1"/>
  <c r="H53" i="1"/>
  <c r="J53" i="1" s="1"/>
  <c r="F53" i="1"/>
  <c r="D53" i="1"/>
  <c r="L52" i="1"/>
  <c r="M52" i="1" s="1"/>
  <c r="H52" i="1"/>
  <c r="J52" i="1" s="1"/>
  <c r="F52" i="1"/>
  <c r="L51" i="1"/>
  <c r="I51" i="1"/>
  <c r="H51" i="1"/>
  <c r="F51" i="1"/>
  <c r="D51" i="1"/>
  <c r="L50" i="1"/>
  <c r="M50" i="1" s="1"/>
  <c r="I50" i="1"/>
  <c r="H50" i="1"/>
  <c r="J50" i="1" s="1"/>
  <c r="F50" i="1"/>
  <c r="D50" i="1"/>
  <c r="L49" i="1"/>
  <c r="I49" i="1"/>
  <c r="H49" i="1"/>
  <c r="F49" i="1"/>
  <c r="D49" i="1"/>
  <c r="L48" i="1"/>
  <c r="M48" i="1" s="1"/>
  <c r="I48" i="1"/>
  <c r="H48" i="1"/>
  <c r="J48" i="1" s="1"/>
  <c r="F48" i="1"/>
  <c r="D48" i="1"/>
  <c r="L47" i="1"/>
  <c r="I47" i="1"/>
  <c r="H47" i="1"/>
  <c r="F47" i="1"/>
  <c r="D47" i="1"/>
  <c r="L46" i="1"/>
  <c r="I46" i="1"/>
  <c r="H46" i="1"/>
  <c r="J46" i="1" s="1"/>
  <c r="F46" i="1"/>
  <c r="D46" i="1"/>
  <c r="L45" i="1"/>
  <c r="I45" i="1"/>
  <c r="H45" i="1"/>
  <c r="J45" i="1" s="1"/>
  <c r="F45" i="1"/>
  <c r="D45" i="1"/>
  <c r="L44" i="1"/>
  <c r="M44" i="1" s="1"/>
  <c r="I44" i="1"/>
  <c r="H44" i="1"/>
  <c r="J44" i="1" s="1"/>
  <c r="F44" i="1"/>
  <c r="D44" i="1"/>
  <c r="L43" i="1"/>
  <c r="M43" i="1" s="1"/>
  <c r="I43" i="1"/>
  <c r="H43" i="1"/>
  <c r="J43" i="1" s="1"/>
  <c r="F43" i="1"/>
  <c r="D43" i="1"/>
  <c r="L42" i="1"/>
  <c r="M42" i="1" s="1"/>
  <c r="H42" i="1"/>
  <c r="J42" i="1" s="1"/>
  <c r="L41" i="1"/>
  <c r="M41" i="1" s="1"/>
  <c r="I41" i="1"/>
  <c r="H41" i="1"/>
  <c r="J41" i="1" s="1"/>
  <c r="F41" i="1"/>
  <c r="D41" i="1"/>
  <c r="L40" i="1"/>
  <c r="I40" i="1"/>
  <c r="H40" i="1"/>
  <c r="F40" i="1"/>
  <c r="D40" i="1"/>
  <c r="L39" i="1"/>
  <c r="M39" i="1" s="1"/>
  <c r="I39" i="1"/>
  <c r="H39" i="1"/>
  <c r="J39" i="1" s="1"/>
  <c r="F39" i="1"/>
  <c r="D39" i="1"/>
  <c r="L38" i="1"/>
  <c r="M38" i="1" s="1"/>
  <c r="I38" i="1"/>
  <c r="H38" i="1"/>
  <c r="J38" i="1" s="1"/>
  <c r="F38" i="1"/>
  <c r="D38" i="1"/>
  <c r="L37" i="1"/>
  <c r="M37" i="1" s="1"/>
  <c r="I37" i="1"/>
  <c r="H37" i="1"/>
  <c r="J37" i="1" s="1"/>
  <c r="F37" i="1"/>
  <c r="D37" i="1"/>
  <c r="L36" i="1"/>
  <c r="M36" i="1" s="1"/>
  <c r="I36" i="1"/>
  <c r="H36" i="1"/>
  <c r="J36" i="1" s="1"/>
  <c r="F36" i="1"/>
  <c r="D36" i="1"/>
  <c r="L35" i="1"/>
  <c r="M35" i="1" s="1"/>
  <c r="I35" i="1"/>
  <c r="H35" i="1"/>
  <c r="J35" i="1" s="1"/>
  <c r="F35" i="1"/>
  <c r="D35" i="1"/>
  <c r="L34" i="1"/>
  <c r="I34" i="1"/>
  <c r="H34" i="1"/>
  <c r="F34" i="1"/>
  <c r="D34" i="1"/>
  <c r="L33" i="1"/>
  <c r="M33" i="1" s="1"/>
  <c r="I33" i="1"/>
  <c r="H33" i="1"/>
  <c r="J33" i="1" s="1"/>
  <c r="F33" i="1"/>
  <c r="D33" i="1"/>
  <c r="L32" i="1"/>
  <c r="I32" i="1"/>
  <c r="H32" i="1"/>
  <c r="F32" i="1"/>
  <c r="D32" i="1"/>
  <c r="L31" i="1"/>
  <c r="M31" i="1" s="1"/>
  <c r="I31" i="1"/>
  <c r="H31" i="1"/>
  <c r="J31" i="1" s="1"/>
  <c r="F31" i="1"/>
  <c r="D31" i="1"/>
  <c r="L30" i="1"/>
  <c r="M30" i="1" s="1"/>
  <c r="I30" i="1"/>
  <c r="H30" i="1"/>
  <c r="J30" i="1" s="1"/>
  <c r="F30" i="1"/>
  <c r="D30" i="1"/>
  <c r="L29" i="1"/>
  <c r="M29" i="1" s="1"/>
  <c r="I29" i="1"/>
  <c r="H29" i="1"/>
  <c r="F29" i="1"/>
  <c r="D29" i="1"/>
  <c r="L28" i="1"/>
  <c r="M28" i="1" s="1"/>
  <c r="I28" i="1"/>
  <c r="H28" i="1"/>
  <c r="J28" i="1" s="1"/>
  <c r="F28" i="1"/>
  <c r="D28" i="1"/>
  <c r="L27" i="1"/>
  <c r="I27" i="1"/>
  <c r="H27" i="1"/>
  <c r="J27" i="1" s="1"/>
  <c r="F27" i="1"/>
  <c r="D27" i="1"/>
  <c r="L26" i="1"/>
  <c r="M26" i="1" s="1"/>
  <c r="I26" i="1"/>
  <c r="H26" i="1"/>
  <c r="J26" i="1" s="1"/>
  <c r="F26" i="1"/>
  <c r="D26" i="1"/>
  <c r="L25" i="1"/>
  <c r="M25" i="1" s="1"/>
  <c r="I25" i="1"/>
  <c r="H25" i="1"/>
  <c r="J25" i="1" s="1"/>
  <c r="F25" i="1"/>
  <c r="D25" i="1"/>
  <c r="L24" i="1"/>
  <c r="M24" i="1" s="1"/>
  <c r="I24" i="1"/>
  <c r="H24" i="1"/>
  <c r="J24" i="1" s="1"/>
  <c r="F24" i="1"/>
  <c r="D24" i="1"/>
  <c r="L23" i="1"/>
  <c r="M23" i="1" s="1"/>
  <c r="I23" i="1"/>
  <c r="H23" i="1"/>
  <c r="J23" i="1" s="1"/>
  <c r="F23" i="1"/>
  <c r="D23" i="1"/>
  <c r="L22" i="1"/>
  <c r="M22" i="1" s="1"/>
  <c r="I22" i="1"/>
  <c r="H22" i="1"/>
  <c r="J22" i="1" s="1"/>
  <c r="F22" i="1"/>
  <c r="D22" i="1"/>
  <c r="L21" i="1"/>
  <c r="M21" i="1" s="1"/>
  <c r="I21" i="1"/>
  <c r="H21" i="1"/>
  <c r="J21" i="1" s="1"/>
  <c r="F21" i="1"/>
  <c r="D21" i="1"/>
  <c r="L20" i="1"/>
  <c r="M20" i="1" s="1"/>
  <c r="I20" i="1"/>
  <c r="H20" i="1"/>
  <c r="J20" i="1" s="1"/>
  <c r="F20" i="1"/>
  <c r="D20" i="1"/>
  <c r="L19" i="1"/>
  <c r="M19" i="1" s="1"/>
  <c r="I19" i="1"/>
  <c r="H19" i="1"/>
  <c r="J19" i="1" s="1"/>
  <c r="F19" i="1"/>
  <c r="D19" i="1"/>
  <c r="L18" i="1"/>
  <c r="M18" i="1" s="1"/>
  <c r="I18" i="1"/>
  <c r="H18" i="1"/>
  <c r="J18" i="1" s="1"/>
  <c r="F18" i="1"/>
  <c r="D18" i="1"/>
  <c r="L17" i="1"/>
  <c r="M17" i="1" s="1"/>
  <c r="I17" i="1"/>
  <c r="H17" i="1"/>
  <c r="J17" i="1" s="1"/>
  <c r="F17" i="1"/>
  <c r="D17" i="1"/>
  <c r="L16" i="1"/>
  <c r="M16" i="1" s="1"/>
  <c r="I16" i="1"/>
  <c r="H16" i="1"/>
  <c r="J16" i="1" s="1"/>
  <c r="F16" i="1"/>
  <c r="D16" i="1"/>
  <c r="L15" i="1"/>
  <c r="M15" i="1" s="1"/>
  <c r="I15" i="1"/>
  <c r="H15" i="1"/>
  <c r="J15" i="1" s="1"/>
  <c r="F15" i="1"/>
  <c r="D15" i="1"/>
  <c r="L14" i="1"/>
  <c r="M14" i="1" s="1"/>
  <c r="I14" i="1"/>
  <c r="H14" i="1"/>
  <c r="J14" i="1" s="1"/>
  <c r="F14" i="1"/>
  <c r="D14" i="1"/>
  <c r="L13" i="1"/>
  <c r="M13" i="1" s="1"/>
  <c r="I13" i="1"/>
  <c r="H13" i="1"/>
  <c r="J13" i="1" s="1"/>
  <c r="F13" i="1"/>
  <c r="D13" i="1"/>
  <c r="L12" i="1"/>
  <c r="M12" i="1" s="1"/>
  <c r="I12" i="1"/>
  <c r="H12" i="1"/>
  <c r="J12" i="1" s="1"/>
  <c r="F12" i="1"/>
  <c r="D12" i="1"/>
  <c r="L11" i="1"/>
  <c r="M11" i="1" s="1"/>
  <c r="I11" i="1"/>
  <c r="H11" i="1"/>
  <c r="J11" i="1" s="1"/>
  <c r="F11" i="1"/>
  <c r="D11" i="1"/>
  <c r="L10" i="1"/>
  <c r="M10" i="1" s="1"/>
  <c r="I10" i="1"/>
  <c r="H10" i="1"/>
  <c r="J10" i="1" s="1"/>
  <c r="F10" i="1"/>
  <c r="D10" i="1"/>
  <c r="L9" i="1"/>
  <c r="M9" i="1" s="1"/>
  <c r="I9" i="1"/>
  <c r="H9" i="1"/>
  <c r="J9" i="1" s="1"/>
  <c r="F9" i="1"/>
  <c r="D9" i="1"/>
  <c r="L8" i="1"/>
  <c r="M8" i="1" s="1"/>
  <c r="I8" i="1"/>
  <c r="H8" i="1"/>
  <c r="J8" i="1" s="1"/>
  <c r="F8" i="1"/>
  <c r="D8" i="1"/>
  <c r="L7" i="1"/>
  <c r="M7" i="1" s="1"/>
  <c r="I7" i="1"/>
  <c r="H7" i="1"/>
  <c r="J7" i="1" s="1"/>
  <c r="F7" i="1"/>
  <c r="D7" i="1"/>
  <c r="L6" i="1"/>
  <c r="M6" i="1" s="1"/>
  <c r="I6" i="1"/>
  <c r="H6" i="1"/>
  <c r="J6" i="1" s="1"/>
  <c r="F6" i="1"/>
  <c r="D6" i="1"/>
  <c r="L5" i="1"/>
  <c r="M5" i="1" s="1"/>
  <c r="I5" i="1"/>
  <c r="H5" i="1"/>
  <c r="J5" i="1" s="1"/>
  <c r="F5" i="1"/>
  <c r="D5" i="1"/>
  <c r="L4" i="1"/>
  <c r="M4" i="1" s="1"/>
  <c r="I4" i="1"/>
  <c r="H4" i="1"/>
  <c r="J4" i="1" s="1"/>
  <c r="F4" i="1"/>
  <c r="D4" i="1"/>
  <c r="L3" i="1"/>
  <c r="M3" i="1" s="1"/>
  <c r="I3" i="1"/>
  <c r="H3" i="1"/>
  <c r="F3" i="1"/>
  <c r="D3" i="1"/>
  <c r="M69" i="1" l="1"/>
  <c r="N61" i="1"/>
  <c r="N74" i="1"/>
  <c r="M67" i="1"/>
  <c r="N52" i="1"/>
  <c r="N28" i="1"/>
  <c r="M46" i="1"/>
  <c r="N4" i="1"/>
  <c r="N8" i="1"/>
  <c r="N12" i="1"/>
  <c r="N16" i="1"/>
  <c r="N20" i="1"/>
  <c r="N24" i="1"/>
  <c r="N26" i="1"/>
  <c r="N31" i="1"/>
  <c r="N37" i="1"/>
  <c r="N42" i="1"/>
  <c r="N48" i="1"/>
  <c r="N50" i="1"/>
  <c r="M63" i="1"/>
  <c r="M65" i="1"/>
  <c r="M70" i="1"/>
  <c r="N7" i="1"/>
  <c r="N13" i="1"/>
  <c r="N17" i="1"/>
  <c r="N21" i="1"/>
  <c r="N5" i="1"/>
  <c r="N6" i="1"/>
  <c r="N9" i="1"/>
  <c r="N11" i="1"/>
  <c r="N14" i="1"/>
  <c r="N15" i="1"/>
  <c r="N18" i="1"/>
  <c r="N19" i="1"/>
  <c r="N22" i="1"/>
  <c r="N23" i="1"/>
  <c r="J3" i="1"/>
  <c r="N10" i="1"/>
  <c r="N25" i="1"/>
  <c r="M27" i="1"/>
  <c r="N30" i="1"/>
  <c r="N35" i="1"/>
  <c r="N36" i="1"/>
  <c r="N39" i="1"/>
  <c r="N41" i="1"/>
  <c r="N44" i="1"/>
  <c r="N53" i="1"/>
  <c r="N55" i="1"/>
  <c r="J29" i="1"/>
  <c r="N33" i="1"/>
  <c r="N38" i="1"/>
  <c r="N43" i="1"/>
  <c r="N54" i="1"/>
  <c r="J32" i="1"/>
  <c r="M32" i="1"/>
  <c r="J34" i="1"/>
  <c r="M34" i="1"/>
  <c r="J40" i="1"/>
  <c r="M40" i="1"/>
  <c r="M45" i="1"/>
  <c r="J47" i="1"/>
  <c r="M47" i="1"/>
  <c r="J49" i="1"/>
  <c r="M49" i="1"/>
  <c r="J51" i="1"/>
  <c r="M51" i="1"/>
  <c r="M56" i="1"/>
  <c r="N59" i="1"/>
  <c r="N60" i="1"/>
  <c r="N68" i="1"/>
  <c r="N72" i="1"/>
  <c r="N73" i="1"/>
  <c r="N57" i="1"/>
  <c r="N58" i="1"/>
  <c r="N64" i="1"/>
  <c r="N71" i="1"/>
  <c r="J56" i="1"/>
  <c r="M62" i="1"/>
  <c r="M66" i="1"/>
  <c r="J63" i="1"/>
  <c r="J67" i="1"/>
  <c r="J69" i="1"/>
  <c r="N65" i="1" l="1"/>
  <c r="N46" i="1"/>
  <c r="N3" i="1"/>
  <c r="N70" i="1"/>
  <c r="N67" i="1"/>
  <c r="N63" i="1"/>
  <c r="N69" i="1"/>
  <c r="N66" i="1"/>
  <c r="N62" i="1"/>
  <c r="N56" i="1"/>
  <c r="N40" i="1"/>
  <c r="N34" i="1"/>
  <c r="N32" i="1"/>
  <c r="N29" i="1"/>
  <c r="N51" i="1"/>
  <c r="N49" i="1"/>
  <c r="N47" i="1"/>
  <c r="N45" i="1"/>
  <c r="N27" i="1"/>
</calcChain>
</file>

<file path=xl/sharedStrings.xml><?xml version="1.0" encoding="utf-8"?>
<sst xmlns="http://schemas.openxmlformats.org/spreadsheetml/2006/main" count="231" uniqueCount="137">
  <si>
    <t>DENOMINACIÓN PUESTO</t>
  </si>
  <si>
    <t>CÓDIGO PUESTO</t>
  </si>
  <si>
    <t>GRUPO</t>
  </si>
  <si>
    <t>IMPORTE SUELDO</t>
  </si>
  <si>
    <t>Nº TRIENIOS</t>
  </si>
  <si>
    <t>IMPORTE TRIENIOS</t>
  </si>
  <si>
    <t>NIVEL C.D.</t>
  </si>
  <si>
    <t>IMPORTE C.D.</t>
  </si>
  <si>
    <t>PAGAS EXTRAS BÁSICAS</t>
  </si>
  <si>
    <t>PAGA EXTRA CD</t>
  </si>
  <si>
    <t>PUNTOS R.P.T.</t>
  </si>
  <si>
    <t>C.ESPECIFICO R.P.T.</t>
  </si>
  <si>
    <t xml:space="preserve">PAGA EXTRA C.ESPECIFICO </t>
  </si>
  <si>
    <t>TOTAL</t>
  </si>
  <si>
    <t>Secretario/a General</t>
  </si>
  <si>
    <t>AALO-AGE-001FHN</t>
  </si>
  <si>
    <t>A1</t>
  </si>
  <si>
    <t>Técnico/a Medio Gestión (Vacante)</t>
  </si>
  <si>
    <t>AALO-AGE-004F</t>
  </si>
  <si>
    <t>A2</t>
  </si>
  <si>
    <t>Ténico/a Auxiliar Archivos</t>
  </si>
  <si>
    <t>AALO-AGE-007F</t>
  </si>
  <si>
    <t>C1</t>
  </si>
  <si>
    <t>Responsable Administrativo/a Estadística y Padrón</t>
  </si>
  <si>
    <t>AALO-AGE-006F</t>
  </si>
  <si>
    <t>Auxiliar/a Administrativo/a</t>
  </si>
  <si>
    <t>AALO-AGE-009F</t>
  </si>
  <si>
    <t>C2</t>
  </si>
  <si>
    <t>Agente Administrativo/a</t>
  </si>
  <si>
    <t>AALO-AGE-010F</t>
  </si>
  <si>
    <t>Conserje-Información</t>
  </si>
  <si>
    <t>AALO-AGE-016F</t>
  </si>
  <si>
    <t>AP</t>
  </si>
  <si>
    <t xml:space="preserve">Oficial/a Jefe/a Policía Local </t>
  </si>
  <si>
    <t>AALO-POL-002F</t>
  </si>
  <si>
    <t>Policía Local-2ª Actividad</t>
  </si>
  <si>
    <t>AALO-POL-010F</t>
  </si>
  <si>
    <t>Policía Local 2ª Actividad</t>
  </si>
  <si>
    <t>AALO-POL-015F</t>
  </si>
  <si>
    <t xml:space="preserve">Policía Local (Comision de Servicio) </t>
  </si>
  <si>
    <t>AALO-POL-012F</t>
  </si>
  <si>
    <t>AALO-POL-017F</t>
  </si>
  <si>
    <t>Policía Local</t>
  </si>
  <si>
    <t>AALO-POL-003F</t>
  </si>
  <si>
    <t>AALO-POL-006F</t>
  </si>
  <si>
    <t>AALO-POL-004F</t>
  </si>
  <si>
    <t>AALO-POL-014F</t>
  </si>
  <si>
    <t>Policía Local -2ª Actividad</t>
  </si>
  <si>
    <t>AALO-POL-013F</t>
  </si>
  <si>
    <t>AALO-POL-007F</t>
  </si>
  <si>
    <t>AALO-POL-008F</t>
  </si>
  <si>
    <t>AALO-POL-009F</t>
  </si>
  <si>
    <t>Policía local (Permuta)</t>
  </si>
  <si>
    <t>AALO-POL-018F</t>
  </si>
  <si>
    <t>AALO-POL-019F</t>
  </si>
  <si>
    <t>AALO-POL-016F</t>
  </si>
  <si>
    <t>AALO-POL-011F</t>
  </si>
  <si>
    <t>Interventor/a General</t>
  </si>
  <si>
    <t>AALO-AGE-002FHN</t>
  </si>
  <si>
    <t>Tesorero/a</t>
  </si>
  <si>
    <t>Responsable Departamento Administración General</t>
  </si>
  <si>
    <t>AALO-AGE-001F</t>
  </si>
  <si>
    <t>Administrativo/a Tesorería</t>
  </si>
  <si>
    <t>AALO-AGE-005F</t>
  </si>
  <si>
    <t>Auxiliar Administrativo/a</t>
  </si>
  <si>
    <t>AALO-AGE-008F</t>
  </si>
  <si>
    <t>Auxiliar Administrativo</t>
  </si>
  <si>
    <t>AALO-AGE-011L</t>
  </si>
  <si>
    <t>Operario Servicios Múltiples</t>
  </si>
  <si>
    <t>AALO-AGE-019L</t>
  </si>
  <si>
    <t>AUXILIAR ADMINISTRATIVO</t>
  </si>
  <si>
    <t>AALO-URB-007L</t>
  </si>
  <si>
    <t>TÉCNICO GESTIÓN CATASTRO</t>
  </si>
  <si>
    <t>AALO-URB-005L</t>
  </si>
  <si>
    <t>DELINEANTE</t>
  </si>
  <si>
    <t>AALO-URB-006L</t>
  </si>
  <si>
    <t>RESPONSABLE DPTO. URBANISMO</t>
  </si>
  <si>
    <t>AALO-URB-001L</t>
  </si>
  <si>
    <t>ARQUITECTO</t>
  </si>
  <si>
    <t>AALO-URB-002L</t>
  </si>
  <si>
    <t>INGENIERO TEC. INDUSTRIAL</t>
  </si>
  <si>
    <t>AALO-URB-004L</t>
  </si>
  <si>
    <t>OFICIAL ALBAÑIL</t>
  </si>
  <si>
    <t>AALO-SOP-002L</t>
  </si>
  <si>
    <t>OFICAL ALBAÑIL</t>
  </si>
  <si>
    <t>AALO-SOP-035L</t>
  </si>
  <si>
    <t>OPERARIO</t>
  </si>
  <si>
    <t>AALO-SOP-030L</t>
  </si>
  <si>
    <t>AALO-SOP-031L</t>
  </si>
  <si>
    <t>OPERARIO CONDUCTOR</t>
  </si>
  <si>
    <t>AALO-SOP-017L</t>
  </si>
  <si>
    <t>OPERARIO CEMENTERIO</t>
  </si>
  <si>
    <t>AALO-SOP-011L</t>
  </si>
  <si>
    <t>OFICIAL ELECTRICISTA</t>
  </si>
  <si>
    <t>AALO-SOP-004L</t>
  </si>
  <si>
    <t>OPERARIO JARDINERO</t>
  </si>
  <si>
    <t>AALO-SOP-013L</t>
  </si>
  <si>
    <t>AALO-SOP-015L</t>
  </si>
  <si>
    <t>CONSERJE</t>
  </si>
  <si>
    <t>AALO-SOP-022L</t>
  </si>
  <si>
    <t>AALO-SOP-024L</t>
  </si>
  <si>
    <t>LECTOR CONTADORES</t>
  </si>
  <si>
    <t>AALO-SOP-009L</t>
  </si>
  <si>
    <t>RESPONSABLE LECTOR CONTADORES</t>
  </si>
  <si>
    <t>AALO-SOP-010L</t>
  </si>
  <si>
    <t>OPERARIO FONTANERO</t>
  </si>
  <si>
    <t>AALO-SOP-029L</t>
  </si>
  <si>
    <t>OFICIAL FONTANERO ENCARGADO</t>
  </si>
  <si>
    <t>AALO-SOP-005L</t>
  </si>
  <si>
    <t xml:space="preserve">OFICIAL FONTANERO   </t>
  </si>
  <si>
    <t>AALO-SOP-006L</t>
  </si>
  <si>
    <t>OPERARIO LIMPIEZA VIARIA</t>
  </si>
  <si>
    <t>AALO-SOP-032L</t>
  </si>
  <si>
    <t>AALO-SOP-033L</t>
  </si>
  <si>
    <t>AALO-SOP-034L</t>
  </si>
  <si>
    <t>AALO-SOP-042L</t>
  </si>
  <si>
    <t>AALO-SOP-043L</t>
  </si>
  <si>
    <t>AALO-SOP-044L</t>
  </si>
  <si>
    <t>AALO-SOP-026L</t>
  </si>
  <si>
    <t>AUXILIAR BIBLIOTECA</t>
  </si>
  <si>
    <t>AALO-CUL-003L</t>
  </si>
  <si>
    <t>AALO-CUL-004L</t>
  </si>
  <si>
    <t>AUXILIAR MUSEO</t>
  </si>
  <si>
    <t>AALO-CUL-002L</t>
  </si>
  <si>
    <t>TÉCNICO AUX.TEATRO</t>
  </si>
  <si>
    <t>AALO-CUL-006L</t>
  </si>
  <si>
    <t>MONITOR DE DEPORTES</t>
  </si>
  <si>
    <t>AALO-DEP-002L</t>
  </si>
  <si>
    <t>AALO-DEP-003L</t>
  </si>
  <si>
    <t>AALO-SOP-027L</t>
  </si>
  <si>
    <t>Técnico Presupuesto y Contabilidad</t>
  </si>
  <si>
    <t>AALO-AGE-003L</t>
  </si>
  <si>
    <t>AALO-AGE-018L</t>
  </si>
  <si>
    <t>AALO-AGE-013L</t>
  </si>
  <si>
    <t>AALO-AGE-014L</t>
  </si>
  <si>
    <t>AALO-AGE-015L</t>
  </si>
  <si>
    <t>RETRIBUCIONES PERSONAL ESTRUCTURAL AYUNTAMIENTO DE ÁLORA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</si>
</sst>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\ _€_-;\-* #,##0\ _€_-;_-* &quot;-&quot;\ _€_-;_-@_-"/>
    <numFmt numFmtId="164" formatCode="_-* #,##0.00\ _€_-;\-* #,##0.00\ _€_-;_-* &quot;-&quot;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Fill="1" applyAlignment="1">
      <alignment horizontal="center" vertical="center"/>
    </xf>
    <xf numFmtId="164" fontId="3" fillId="0" borderId="0" xfId="1" applyNumberFormat="1" applyFont="1" applyFill="1" applyAlignment="1">
      <alignment horizontal="center" vertical="center"/>
    </xf>
    <xf numFmtId="4" fontId="2" fillId="0" borderId="2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41" fontId="2" fillId="0" borderId="2" xfId="1" applyNumberFormat="1" applyFont="1" applyFill="1" applyBorder="1" applyAlignment="1">
      <alignment horizontal="center" vertical="center" wrapText="1"/>
    </xf>
    <xf numFmtId="4" fontId="2" fillId="0" borderId="2" xfId="1" applyNumberFormat="1" applyFont="1" applyFill="1" applyBorder="1" applyAlignment="1">
      <alignment vertical="center" wrapText="1"/>
    </xf>
    <xf numFmtId="41" fontId="2" fillId="0" borderId="3" xfId="1" applyNumberFormat="1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4" fontId="2" fillId="0" borderId="3" xfId="1" applyNumberFormat="1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vertical="center" wrapText="1"/>
    </xf>
    <xf numFmtId="164" fontId="2" fillId="0" borderId="2" xfId="1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164" fontId="5" fillId="0" borderId="0" xfId="1" applyNumberFormat="1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1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2" Target="externalLinks/externalLink1.xml" Type="http://schemas.openxmlformats.org/officeDocument/2006/relationships/externalLink"/>
<Relationship Id="rId3" Target="theme/theme1.xml" Type="http://schemas.openxmlformats.org/officeDocument/2006/relationships/theme"/>
<Relationship Id="rId4" Target="styles.xml" Type="http://schemas.openxmlformats.org/officeDocument/2006/relationships/styles"/>
<Relationship Id="rId5" Target="sharedStrings.xml" Type="http://schemas.openxmlformats.org/officeDocument/2006/relationships/sharedStrings"/>
<Relationship Id="rId6" Target="calcChain.xml" Type="http://schemas.openxmlformats.org/officeDocument/2006/relationships/calcChain"/>
</Relationships>

</file>

<file path=xl/externalLinks/_rels/externalLink1.xml.rels><?xml version="1.0" encoding="UTF-8" standalone="no"?>
<Relationships xmlns="http://schemas.openxmlformats.org/package/2006/relationships">
<Relationship Id="rId1" Target="file:///Z:/USUARIOS/INTERV_COMUN/PRESUPUESTOS/PRESUPUESTO%202017/BORRADOR%20PRESUPUESTO%202017.FASE%20DE%20CONFECCION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RRADOR PRESUPUESTO 2017"/>
      <sheetName val="PRESTAMOS 2017"/>
      <sheetName val="ESTADO DEUDA A 31-12-2017"/>
      <sheetName val="PERSONAL"/>
      <sheetName val="ANEXO PERSONAL FUNCIONARIOS Y R"/>
      <sheetName val="TABLAS PERSONAL FUNCIONARIO Y R"/>
      <sheetName val="SEGURIDAD SOCIAL"/>
      <sheetName val="INVERSIONES"/>
      <sheetName val="CUADRO INVERSIONES"/>
      <sheetName val="SUBVENCIONES Y TRANSFERENCIAS"/>
      <sheetName val="CUADRO SUBVENCIONES NOMINATIVAS"/>
      <sheetName val="GASTOS CORRIENTES CAPITULO 2 "/>
      <sheetName val="CUADRO GASTOS AFECTADOS "/>
      <sheetName val="RESTO PRESUPUESTO"/>
      <sheetName val="INGRESOS"/>
      <sheetName val="REGLA DEL GASTO"/>
      <sheetName val="CAPACIDAD FINANCIACION"/>
      <sheetName val="DOCUMENTO TRABAJO"/>
      <sheetName val="AREA 2017"/>
      <sheetName val="AREAS 2016"/>
      <sheetName val="CAMBIOS CUALITATIVOS"/>
      <sheetName val="BENEFICIOS FISCALES"/>
      <sheetName val="Hoja2"/>
    </sheetNames>
    <sheetDataSet>
      <sheetData sheetId="0"/>
      <sheetData sheetId="1"/>
      <sheetData sheetId="2"/>
      <sheetData sheetId="3"/>
      <sheetData sheetId="4">
        <row r="4">
          <cell r="E4">
            <v>4</v>
          </cell>
        </row>
        <row r="5">
          <cell r="E5">
            <v>3</v>
          </cell>
        </row>
        <row r="6">
          <cell r="E6">
            <v>11</v>
          </cell>
        </row>
        <row r="7">
          <cell r="E7">
            <v>11</v>
          </cell>
        </row>
        <row r="8">
          <cell r="E8">
            <v>7</v>
          </cell>
        </row>
        <row r="9">
          <cell r="E9">
            <v>9</v>
          </cell>
        </row>
        <row r="10">
          <cell r="E10">
            <v>9</v>
          </cell>
        </row>
        <row r="23">
          <cell r="E23">
            <v>9</v>
          </cell>
        </row>
        <row r="24">
          <cell r="E24">
            <v>12</v>
          </cell>
        </row>
        <row r="25">
          <cell r="E25">
            <v>12</v>
          </cell>
        </row>
        <row r="26">
          <cell r="E26">
            <v>5</v>
          </cell>
        </row>
        <row r="27">
          <cell r="E27">
            <v>2</v>
          </cell>
        </row>
        <row r="28">
          <cell r="E28">
            <v>8</v>
          </cell>
        </row>
        <row r="29">
          <cell r="E29">
            <v>9</v>
          </cell>
        </row>
        <row r="30">
          <cell r="E30">
            <v>9</v>
          </cell>
        </row>
        <row r="31">
          <cell r="E31">
            <v>7</v>
          </cell>
        </row>
        <row r="32">
          <cell r="E32">
            <v>7</v>
          </cell>
        </row>
        <row r="33">
          <cell r="E33">
            <v>8</v>
          </cell>
        </row>
        <row r="34">
          <cell r="E34">
            <v>5</v>
          </cell>
        </row>
        <row r="35">
          <cell r="E35">
            <v>5</v>
          </cell>
        </row>
        <row r="36">
          <cell r="E36">
            <v>5</v>
          </cell>
        </row>
        <row r="37">
          <cell r="E37">
            <v>5</v>
          </cell>
        </row>
        <row r="38">
          <cell r="E38">
            <v>2</v>
          </cell>
        </row>
        <row r="39">
          <cell r="E39">
            <v>3</v>
          </cell>
        </row>
        <row r="53">
          <cell r="E53">
            <v>5</v>
          </cell>
        </row>
        <row r="54">
          <cell r="E54">
            <v>12</v>
          </cell>
        </row>
        <row r="55">
          <cell r="E55">
            <v>9</v>
          </cell>
        </row>
        <row r="56">
          <cell r="E56">
            <v>11</v>
          </cell>
        </row>
        <row r="57">
          <cell r="E57">
            <v>8</v>
          </cell>
        </row>
        <row r="75">
          <cell r="E75">
            <v>5</v>
          </cell>
        </row>
        <row r="76">
          <cell r="E76">
            <v>5</v>
          </cell>
        </row>
        <row r="89">
          <cell r="E89">
            <v>9</v>
          </cell>
        </row>
        <row r="90">
          <cell r="E90">
            <v>9</v>
          </cell>
        </row>
        <row r="91">
          <cell r="E91">
            <v>5</v>
          </cell>
        </row>
        <row r="92">
          <cell r="E92">
            <v>7</v>
          </cell>
        </row>
        <row r="93">
          <cell r="E93">
            <v>4</v>
          </cell>
        </row>
        <row r="94">
          <cell r="E94">
            <v>7</v>
          </cell>
        </row>
        <row r="112">
          <cell r="E112">
            <v>5</v>
          </cell>
        </row>
        <row r="113">
          <cell r="E113">
            <v>4</v>
          </cell>
        </row>
        <row r="115">
          <cell r="E115">
            <v>5</v>
          </cell>
        </row>
        <row r="116">
          <cell r="E116">
            <v>6</v>
          </cell>
        </row>
        <row r="131">
          <cell r="E131">
            <v>0</v>
          </cell>
        </row>
        <row r="147">
          <cell r="E147">
            <v>7</v>
          </cell>
        </row>
        <row r="162">
          <cell r="E162">
            <v>4</v>
          </cell>
        </row>
        <row r="163">
          <cell r="E163">
            <v>5</v>
          </cell>
        </row>
        <row r="177">
          <cell r="E177">
            <v>4</v>
          </cell>
        </row>
        <row r="178">
          <cell r="E178">
            <v>3</v>
          </cell>
        </row>
        <row r="194">
          <cell r="E194">
            <v>7</v>
          </cell>
        </row>
        <row r="196">
          <cell r="E196">
            <v>7</v>
          </cell>
        </row>
        <row r="197">
          <cell r="E197">
            <v>7</v>
          </cell>
        </row>
        <row r="198">
          <cell r="E198">
            <v>7</v>
          </cell>
        </row>
        <row r="216">
          <cell r="E216">
            <v>6</v>
          </cell>
        </row>
        <row r="217">
          <cell r="E217">
            <v>6</v>
          </cell>
        </row>
        <row r="218">
          <cell r="E218">
            <v>5</v>
          </cell>
        </row>
        <row r="219">
          <cell r="E219">
            <v>4</v>
          </cell>
        </row>
        <row r="220">
          <cell r="E220">
            <v>4</v>
          </cell>
        </row>
        <row r="221">
          <cell r="E221">
            <v>4</v>
          </cell>
        </row>
        <row r="237">
          <cell r="E237">
            <v>4</v>
          </cell>
        </row>
        <row r="251">
          <cell r="E251">
            <v>6</v>
          </cell>
        </row>
        <row r="252">
          <cell r="E252">
            <v>5</v>
          </cell>
        </row>
        <row r="264">
          <cell r="E264">
            <v>5</v>
          </cell>
        </row>
        <row r="278">
          <cell r="E278">
            <v>7</v>
          </cell>
        </row>
        <row r="291">
          <cell r="E291">
            <v>7</v>
          </cell>
        </row>
        <row r="292">
          <cell r="E292">
            <v>4</v>
          </cell>
        </row>
        <row r="305">
          <cell r="E305">
            <v>5</v>
          </cell>
        </row>
        <row r="321">
          <cell r="E321">
            <v>5</v>
          </cell>
        </row>
        <row r="322">
          <cell r="E322">
            <v>4</v>
          </cell>
        </row>
        <row r="323">
          <cell r="E323">
            <v>4</v>
          </cell>
        </row>
        <row r="324">
          <cell r="E324">
            <v>7</v>
          </cell>
        </row>
        <row r="325">
          <cell r="E325">
            <v>4</v>
          </cell>
        </row>
      </sheetData>
      <sheetData sheetId="5">
        <row r="2">
          <cell r="D2">
            <v>9.3627000000000002</v>
          </cell>
          <cell r="I2">
            <v>1.01</v>
          </cell>
        </row>
        <row r="12">
          <cell r="D12">
            <v>13441.8</v>
          </cell>
          <cell r="E12">
            <v>516.96</v>
          </cell>
        </row>
        <row r="13">
          <cell r="D13">
            <v>11622.84</v>
          </cell>
          <cell r="E13">
            <v>421.44</v>
          </cell>
        </row>
        <row r="14">
          <cell r="D14">
            <v>10159.92</v>
          </cell>
          <cell r="E14">
            <v>369.96</v>
          </cell>
        </row>
        <row r="15">
          <cell r="D15">
            <v>8726.76</v>
          </cell>
          <cell r="E15">
            <v>318.95999999999998</v>
          </cell>
        </row>
        <row r="16">
          <cell r="D16">
            <v>7263</v>
          </cell>
          <cell r="E16">
            <v>216.96</v>
          </cell>
        </row>
        <row r="17">
          <cell r="D17">
            <v>6647.52</v>
          </cell>
          <cell r="E17">
            <v>163.32</v>
          </cell>
        </row>
        <row r="25">
          <cell r="I25">
            <v>10088.76</v>
          </cell>
        </row>
        <row r="27">
          <cell r="I27">
            <v>8462.2800000000007</v>
          </cell>
        </row>
        <row r="29">
          <cell r="I29">
            <v>7065</v>
          </cell>
        </row>
        <row r="31">
          <cell r="I31">
            <v>6179.2800000000007</v>
          </cell>
        </row>
        <row r="33">
          <cell r="I33">
            <v>5329.2000000000007</v>
          </cell>
        </row>
        <row r="35">
          <cell r="I35">
            <v>4784.88</v>
          </cell>
        </row>
        <row r="36">
          <cell r="I36">
            <v>4512.72</v>
          </cell>
        </row>
        <row r="37">
          <cell r="I37">
            <v>4241.16</v>
          </cell>
        </row>
        <row r="39">
          <cell r="I39">
            <v>3696.84</v>
          </cell>
        </row>
        <row r="42">
          <cell r="D42">
            <v>1382.42</v>
          </cell>
          <cell r="E42">
            <v>53.16</v>
          </cell>
        </row>
        <row r="43">
          <cell r="D43">
            <v>1412.76</v>
          </cell>
          <cell r="E43">
            <v>51.22</v>
          </cell>
          <cell r="I43">
            <v>2608.1999999999998</v>
          </cell>
        </row>
        <row r="45">
          <cell r="D45">
            <v>1257.06</v>
          </cell>
          <cell r="E45">
            <v>45.92</v>
          </cell>
        </row>
        <row r="46">
          <cell r="D46">
            <v>1199.46</v>
          </cell>
          <cell r="E46">
            <v>35.82</v>
          </cell>
        </row>
        <row r="47">
          <cell r="D47">
            <v>1107.92</v>
          </cell>
          <cell r="E47">
            <v>27.22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4"/>
  <sheetViews>
    <sheetView tabSelected="1" workbookViewId="0">
      <selection activeCell="P6" sqref="P6"/>
    </sheetView>
  </sheetViews>
  <sheetFormatPr baseColWidth="10" defaultRowHeight="15.75" x14ac:dyDescent="0.25"/>
  <cols>
    <col min="1" max="1" width="15.85546875" style="18" customWidth="1"/>
    <col min="2" max="2" width="10.28515625" style="18" customWidth="1"/>
    <col min="3" max="3" width="8.28515625" style="18" customWidth="1"/>
    <col min="4" max="4" width="12.28515625" style="19" customWidth="1"/>
    <col min="5" max="5" width="8.28515625" style="18" customWidth="1"/>
    <col min="6" max="6" width="11.85546875" style="19" customWidth="1"/>
    <col min="7" max="7" width="5.85546875" style="18" customWidth="1"/>
    <col min="8" max="8" width="10" style="18" customWidth="1"/>
    <col min="9" max="9" width="11" style="18" customWidth="1"/>
    <col min="10" max="10" width="11.5703125" style="18" customWidth="1"/>
    <col min="11" max="11" width="8.85546875" style="18" customWidth="1"/>
    <col min="12" max="12" width="12.140625" style="18" customWidth="1"/>
    <col min="13" max="13" width="11.28515625" style="20" customWidth="1"/>
    <col min="14" max="14" width="15.140625" style="18" customWidth="1"/>
    <col min="15" max="16384" width="11.42578125" style="1"/>
  </cols>
  <sheetData>
    <row r="1" spans="1:14" ht="43.5" customHeight="1" x14ac:dyDescent="0.25">
      <c r="A1" s="25" t="s">
        <v>136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6"/>
    </row>
    <row r="2" spans="1:14" s="4" customFormat="1" ht="31.5" x14ac:dyDescent="0.25">
      <c r="A2" s="21" t="s">
        <v>0</v>
      </c>
      <c r="B2" s="21" t="s">
        <v>1</v>
      </c>
      <c r="C2" s="21" t="s">
        <v>2</v>
      </c>
      <c r="D2" s="22" t="s">
        <v>3</v>
      </c>
      <c r="E2" s="21" t="s">
        <v>4</v>
      </c>
      <c r="F2" s="22" t="s">
        <v>5</v>
      </c>
      <c r="G2" s="21" t="s">
        <v>6</v>
      </c>
      <c r="H2" s="21" t="s">
        <v>7</v>
      </c>
      <c r="I2" s="21" t="s">
        <v>8</v>
      </c>
      <c r="J2" s="21" t="s">
        <v>9</v>
      </c>
      <c r="K2" s="21" t="s">
        <v>10</v>
      </c>
      <c r="L2" s="21" t="s">
        <v>11</v>
      </c>
      <c r="M2" s="23" t="s">
        <v>12</v>
      </c>
      <c r="N2" s="21" t="s">
        <v>13</v>
      </c>
    </row>
    <row r="3" spans="1:14" s="2" customFormat="1" ht="22.5" x14ac:dyDescent="0.25">
      <c r="A3" s="10" t="s">
        <v>14</v>
      </c>
      <c r="B3" s="10" t="s">
        <v>15</v>
      </c>
      <c r="C3" s="10" t="s">
        <v>16</v>
      </c>
      <c r="D3" s="10">
        <f>IF(C3="A1",'[1]TABLAS PERSONAL FUNCIONARIO Y R'!$D$12,IF(C3="A2",'[1]TABLAS PERSONAL FUNCIONARIO Y R'!$D$13,IF(C3="B",'[1]TABLAS PERSONAL FUNCIONARIO Y R'!$D$14,IF(C3="C1",'[1]TABLAS PERSONAL FUNCIONARIO Y R'!$D$15,IF(C3="C2",'[1]TABLAS PERSONAL FUNCIONARIO Y R'!$D$16,IF(C3="AP",'[1]TABLAS PERSONAL FUNCIONARIO Y R'!$D$17))))))*'[1]TABLAS PERSONAL FUNCIONARIO Y R'!$I$2</f>
        <v>13576.217999999999</v>
      </c>
      <c r="E3" s="5">
        <v>4</v>
      </c>
      <c r="F3" s="10">
        <f>E3*((((((IF(C3="A1",'[1]TABLAS PERSONAL FUNCIONARIO Y R'!$E$12,IF(C3="A2",'[1]TABLAS PERSONAL FUNCIONARIO Y R'!$E$13,IF(C3="B",'[1]TABLAS PERSONAL FUNCIONARIO Y R'!$E$14,IF(C3="C1",'[1]TABLAS PERSONAL FUNCIONARIO Y R'!$E$15,IF(C3="C2",'[1]TABLAS PERSONAL FUNCIONARIO Y R'!$E$16,IF(C3="AP",'[1]TABLAS PERSONAL FUNCIONARIO Y R'!$E$17))))))))))))*'[1]TABLAS PERSONAL FUNCIONARIO Y R'!$I$2</f>
        <v>2088.5184000000004</v>
      </c>
      <c r="G3" s="5">
        <v>28</v>
      </c>
      <c r="H3" s="10">
        <f>IF(G3=16,'[1]TABLAS PERSONAL FUNCIONARIO Y R'!$I$37,IF(G3=14,'[1]TABLAS PERSONAL FUNCIONARIO Y R'!$I$39,IF(G3=10,'[1]TABLAS PERSONAL FUNCIONARIO Y R'!$I$43,IF(G3=17,'[1]TABLAS PERSONAL FUNCIONARIO Y R'!$I$36,IF(G3=22,'[1]TABLAS PERSONAL FUNCIONARIO Y R'!$I$31,IF(G3=24,'[1]TABLAS PERSONAL FUNCIONARIO Y R'!$I$29,IF(G3=20,'[1]TABLAS PERSONAL FUNCIONARIO Y R'!$I$33,IF(G3=18,'[1]TABLAS PERSONAL FUNCIONARIO Y R'!$I$35,IF(G3=28,'[1]TABLAS PERSONAL FUNCIONARIO Y R'!$I$25,IF(G3=26,'[1]TABLAS PERSONAL FUNCIONARIO Y R'!$I$27))))))))))*'[1]TABLAS PERSONAL FUNCIONARIO Y R'!$I$2</f>
        <v>10189.6476</v>
      </c>
      <c r="I3" s="10">
        <f>IF(C3="A1",'[1]TABLAS PERSONAL FUNCIONARIO Y R'!$D$42+'[1]TABLAS PERSONAL FUNCIONARIO Y R'!$E$42*'[1]ANEXO PERSONAL FUNCIONARIOS Y R'!E4,IF(C3="A2",'[1]TABLAS PERSONAL FUNCIONARIO Y R'!$D$43+'[1]TABLAS PERSONAL FUNCIONARIO Y R'!$E$43*'[1]ANEXO PERSONAL FUNCIONARIOS Y R'!E4,IF(C3="C1",'[1]TABLAS PERSONAL FUNCIONARIO Y R'!$D$45+'[1]TABLAS PERSONAL FUNCIONARIO Y R'!$E$45*'[1]ANEXO PERSONAL FUNCIONARIOS Y R'!E4,IF(C3="C2",'[1]TABLAS PERSONAL FUNCIONARIO Y R'!$D$46+'[1]TABLAS PERSONAL FUNCIONARIO Y R'!$E$46*'[1]ANEXO PERSONAL FUNCIONARIOS Y R'!E4,IF(C3="AP",'[1]TABLAS PERSONAL FUNCIONARIO Y R'!$D$47+'[1]TABLAS PERSONAL FUNCIONARIO Y R'!$E$47*'[1]ANEXO PERSONAL FUNCIONARIOS Y R'!E4)))))*'[1]TABLAS PERSONAL FUNCIONARIO Y R'!$I$2</f>
        <v>1611.0106000000001</v>
      </c>
      <c r="J3" s="10">
        <f>2*(H3/12)</f>
        <v>1698.2746</v>
      </c>
      <c r="K3" s="5">
        <v>1975</v>
      </c>
      <c r="L3" s="10">
        <f>K3*'[1]TABLAS PERSONAL FUNCIONARIO Y R'!$D$2</f>
        <v>18491.3325</v>
      </c>
      <c r="M3" s="6">
        <f>(L3/12)*2</f>
        <v>3081.8887500000001</v>
      </c>
      <c r="N3" s="10">
        <f t="shared" ref="N3:N9" si="0">M3+L3+I3+H3+F3+D3+J3</f>
        <v>50736.890450000006</v>
      </c>
    </row>
    <row r="4" spans="1:14" s="2" customFormat="1" ht="22.5" x14ac:dyDescent="0.25">
      <c r="A4" s="10" t="s">
        <v>17</v>
      </c>
      <c r="B4" s="10" t="s">
        <v>18</v>
      </c>
      <c r="C4" s="10" t="s">
        <v>19</v>
      </c>
      <c r="D4" s="10">
        <f>IF(C4="A1",'[1]TABLAS PERSONAL FUNCIONARIO Y R'!$D$12,IF(C4="A2",'[1]TABLAS PERSONAL FUNCIONARIO Y R'!$D$13,IF(C4="B",'[1]TABLAS PERSONAL FUNCIONARIO Y R'!$D$14,IF(C4="C1",'[1]TABLAS PERSONAL FUNCIONARIO Y R'!$D$15,IF(C4="C2",'[1]TABLAS PERSONAL FUNCIONARIO Y R'!$D$16,IF(C4="AP",'[1]TABLAS PERSONAL FUNCIONARIO Y R'!$D$17))))))*'[1]TABLAS PERSONAL FUNCIONARIO Y R'!$I$2</f>
        <v>11739.0684</v>
      </c>
      <c r="E4" s="7">
        <v>3</v>
      </c>
      <c r="F4" s="10">
        <f>E4*((((((IF(C4="A1",'[1]TABLAS PERSONAL FUNCIONARIO Y R'!$E$12,IF(C4="A2",'[1]TABLAS PERSONAL FUNCIONARIO Y R'!$E$13,IF(C4="B",'[1]TABLAS PERSONAL FUNCIONARIO Y R'!$E$14,IF(C4="C1",'[1]TABLAS PERSONAL FUNCIONARIO Y R'!$E$15,IF(C4="C2",'[1]TABLAS PERSONAL FUNCIONARIO Y R'!$E$16,IF(C4="AP",'[1]TABLAS PERSONAL FUNCIONARIO Y R'!$E$17))))))))))))*'[1]TABLAS PERSONAL FUNCIONARIO Y R'!$I$2</f>
        <v>1276.9631999999999</v>
      </c>
      <c r="G4" s="7">
        <v>22</v>
      </c>
      <c r="H4" s="10">
        <f>IF(G4=16,'[1]TABLAS PERSONAL FUNCIONARIO Y R'!$I$37,IF(G4=14,'[1]TABLAS PERSONAL FUNCIONARIO Y R'!$I$39,IF(G4=10,'[1]TABLAS PERSONAL FUNCIONARIO Y R'!$I$43,IF(G4=17,'[1]TABLAS PERSONAL FUNCIONARIO Y R'!$I$36,IF(G4=22,'[1]TABLAS PERSONAL FUNCIONARIO Y R'!$I$31,IF(G4=24,'[1]TABLAS PERSONAL FUNCIONARIO Y R'!$I$29,IF(G4=20,'[1]TABLAS PERSONAL FUNCIONARIO Y R'!$I$33,IF(G4=18,'[1]TABLAS PERSONAL FUNCIONARIO Y R'!$I$35,IF(G4=28,'[1]TABLAS PERSONAL FUNCIONARIO Y R'!$I$25,IF(G4=26,'[1]TABLAS PERSONAL FUNCIONARIO Y R'!$I$27))))))))))*'[1]TABLAS PERSONAL FUNCIONARIO Y R'!$I$2</f>
        <v>6241.0728000000008</v>
      </c>
      <c r="I4" s="10">
        <f>IF(C4="A1",'[1]TABLAS PERSONAL FUNCIONARIO Y R'!$D$42+'[1]TABLAS PERSONAL FUNCIONARIO Y R'!$E$42*'[1]ANEXO PERSONAL FUNCIONARIOS Y R'!E5,IF(C4="A2",'[1]TABLAS PERSONAL FUNCIONARIO Y R'!$D$43+'[1]TABLAS PERSONAL FUNCIONARIO Y R'!$E$43*'[1]ANEXO PERSONAL FUNCIONARIOS Y R'!E5,IF(C4="C1",'[1]TABLAS PERSONAL FUNCIONARIO Y R'!$D$45+'[1]TABLAS PERSONAL FUNCIONARIO Y R'!$E$45*'[1]ANEXO PERSONAL FUNCIONARIOS Y R'!E5,IF(C4="C2",'[1]TABLAS PERSONAL FUNCIONARIO Y R'!$D$46+'[1]TABLAS PERSONAL FUNCIONARIO Y R'!$E$46*'[1]ANEXO PERSONAL FUNCIONARIOS Y R'!E5,IF(C4="AP",'[1]TABLAS PERSONAL FUNCIONARIO Y R'!$D$47+'[1]TABLAS PERSONAL FUNCIONARIO Y R'!$E$47*'[1]ANEXO PERSONAL FUNCIONARIOS Y R'!E5)))))*'[1]TABLAS PERSONAL FUNCIONARIO Y R'!$I$2</f>
        <v>1582.0842</v>
      </c>
      <c r="J4" s="10">
        <f t="shared" ref="J4:J9" si="1">2*(H4/12)</f>
        <v>1040.1788000000001</v>
      </c>
      <c r="K4" s="5">
        <v>1000</v>
      </c>
      <c r="L4" s="10">
        <f>K4*'[1]TABLAS PERSONAL FUNCIONARIO Y R'!$D$2</f>
        <v>9362.7000000000007</v>
      </c>
      <c r="M4" s="6">
        <f t="shared" ref="M4:M9" si="2">(L4/12)*2</f>
        <v>1560.45</v>
      </c>
      <c r="N4" s="10">
        <f t="shared" si="0"/>
        <v>32802.517399999997</v>
      </c>
    </row>
    <row r="5" spans="1:14" s="2" customFormat="1" ht="22.5" x14ac:dyDescent="0.25">
      <c r="A5" s="10" t="s">
        <v>20</v>
      </c>
      <c r="B5" s="10" t="s">
        <v>21</v>
      </c>
      <c r="C5" s="10" t="s">
        <v>22</v>
      </c>
      <c r="D5" s="10">
        <f>IF(C5="A1",'[1]TABLAS PERSONAL FUNCIONARIO Y R'!$D$12,IF(C5="A2",'[1]TABLAS PERSONAL FUNCIONARIO Y R'!$D$13,IF(C5="B",'[1]TABLAS PERSONAL FUNCIONARIO Y R'!$D$14,IF(C5="C1",'[1]TABLAS PERSONAL FUNCIONARIO Y R'!$D$15,IF(C5="C2",'[1]TABLAS PERSONAL FUNCIONARIO Y R'!$D$16,IF(C5="AP",'[1]TABLAS PERSONAL FUNCIONARIO Y R'!$D$17))))))*'[1]TABLAS PERSONAL FUNCIONARIO Y R'!$I$2</f>
        <v>8814.0275999999994</v>
      </c>
      <c r="E5" s="7">
        <v>11</v>
      </c>
      <c r="F5" s="10">
        <f>E5*((((((IF(C5="A1",'[1]TABLAS PERSONAL FUNCIONARIO Y R'!$E$12,IF(C5="A2",'[1]TABLAS PERSONAL FUNCIONARIO Y R'!$E$13,IF(C5="B",'[1]TABLAS PERSONAL FUNCIONARIO Y R'!$E$14,IF(C5="C1",'[1]TABLAS PERSONAL FUNCIONARIO Y R'!$E$15,IF(C5="C2",'[1]TABLAS PERSONAL FUNCIONARIO Y R'!$E$16,IF(C5="AP",'[1]TABLAS PERSONAL FUNCIONARIO Y R'!$E$17))))))))))))*'[1]TABLAS PERSONAL FUNCIONARIO Y R'!$I$2</f>
        <v>3543.6455999999998</v>
      </c>
      <c r="G5" s="7">
        <v>20</v>
      </c>
      <c r="H5" s="10">
        <f>IF(G5=16,'[1]TABLAS PERSONAL FUNCIONARIO Y R'!$I$37,IF(G5=14,'[1]TABLAS PERSONAL FUNCIONARIO Y R'!$I$39,IF(G5=10,'[1]TABLAS PERSONAL FUNCIONARIO Y R'!$I$43,IF(G5=17,'[1]TABLAS PERSONAL FUNCIONARIO Y R'!$I$36,IF(G5=22,'[1]TABLAS PERSONAL FUNCIONARIO Y R'!$I$31,IF(G5=24,'[1]TABLAS PERSONAL FUNCIONARIO Y R'!$I$29,IF(G5=20,'[1]TABLAS PERSONAL FUNCIONARIO Y R'!$I$33,IF(G5=18,'[1]TABLAS PERSONAL FUNCIONARIO Y R'!$I$35,IF(G5=28,'[1]TABLAS PERSONAL FUNCIONARIO Y R'!$I$25,IF(G5=26,'[1]TABLAS PERSONAL FUNCIONARIO Y R'!$I$27))))))))))*'[1]TABLAS PERSONAL FUNCIONARIO Y R'!$I$2</f>
        <v>5382.4920000000011</v>
      </c>
      <c r="I5" s="10">
        <f>IF(C5="A1",'[1]TABLAS PERSONAL FUNCIONARIO Y R'!$D$42+'[1]TABLAS PERSONAL FUNCIONARIO Y R'!$E$42*'[1]ANEXO PERSONAL FUNCIONARIOS Y R'!E6,IF(C5="A2",'[1]TABLAS PERSONAL FUNCIONARIO Y R'!$D$43+'[1]TABLAS PERSONAL FUNCIONARIO Y R'!$E$43*'[1]ANEXO PERSONAL FUNCIONARIOS Y R'!E6,IF(C5="C1",'[1]TABLAS PERSONAL FUNCIONARIO Y R'!$D$45+'[1]TABLAS PERSONAL FUNCIONARIO Y R'!$E$45*'[1]ANEXO PERSONAL FUNCIONARIOS Y R'!E6,IF(C5="C2",'[1]TABLAS PERSONAL FUNCIONARIO Y R'!$D$46+'[1]TABLAS PERSONAL FUNCIONARIO Y R'!$E$46*'[1]ANEXO PERSONAL FUNCIONARIOS Y R'!E6,IF(C5="AP",'[1]TABLAS PERSONAL FUNCIONARIO Y R'!$D$47+'[1]TABLAS PERSONAL FUNCIONARIO Y R'!$E$47*'[1]ANEXO PERSONAL FUNCIONARIOS Y R'!E6)))))*'[1]TABLAS PERSONAL FUNCIONARIO Y R'!$I$2</f>
        <v>1779.8018</v>
      </c>
      <c r="J5" s="10">
        <f t="shared" si="1"/>
        <v>897.08200000000022</v>
      </c>
      <c r="K5" s="5">
        <v>750</v>
      </c>
      <c r="L5" s="10">
        <f>K5*'[1]TABLAS PERSONAL FUNCIONARIO Y R'!$D$2</f>
        <v>7022.0250000000005</v>
      </c>
      <c r="M5" s="6">
        <f t="shared" si="2"/>
        <v>1170.3375000000001</v>
      </c>
      <c r="N5" s="10">
        <f t="shared" si="0"/>
        <v>28609.411499999998</v>
      </c>
    </row>
    <row r="6" spans="1:14" s="2" customFormat="1" ht="33.75" x14ac:dyDescent="0.25">
      <c r="A6" s="8" t="s">
        <v>23</v>
      </c>
      <c r="B6" s="10" t="s">
        <v>24</v>
      </c>
      <c r="C6" s="10" t="s">
        <v>22</v>
      </c>
      <c r="D6" s="10">
        <f>IF(C6="A1",'[1]TABLAS PERSONAL FUNCIONARIO Y R'!$D$12,IF(C6="A2",'[1]TABLAS PERSONAL FUNCIONARIO Y R'!$D$13,IF(C6="B",'[1]TABLAS PERSONAL FUNCIONARIO Y R'!$D$14,IF(C6="C1",'[1]TABLAS PERSONAL FUNCIONARIO Y R'!$D$15,IF(C6="C2",'[1]TABLAS PERSONAL FUNCIONARIO Y R'!$D$16,IF(C6="AP",'[1]TABLAS PERSONAL FUNCIONARIO Y R'!$D$17))))))*'[1]TABLAS PERSONAL FUNCIONARIO Y R'!$I$2</f>
        <v>8814.0275999999994</v>
      </c>
      <c r="E6" s="7">
        <v>11</v>
      </c>
      <c r="F6" s="10">
        <f>E6*((((((IF(C6="A1",'[1]TABLAS PERSONAL FUNCIONARIO Y R'!$E$12,IF(C6="A2",'[1]TABLAS PERSONAL FUNCIONARIO Y R'!$E$13,IF(C6="B",'[1]TABLAS PERSONAL FUNCIONARIO Y R'!$E$14,IF(C6="C1",'[1]TABLAS PERSONAL FUNCIONARIO Y R'!$E$15,IF(C6="C2",'[1]TABLAS PERSONAL FUNCIONARIO Y R'!$E$16,IF(C6="AP",'[1]TABLAS PERSONAL FUNCIONARIO Y R'!$E$17))))))))))))*'[1]TABLAS PERSONAL FUNCIONARIO Y R'!$I$2</f>
        <v>3543.6455999999998</v>
      </c>
      <c r="G6" s="7">
        <v>20</v>
      </c>
      <c r="H6" s="10">
        <f>IF(G6=16,'[1]TABLAS PERSONAL FUNCIONARIO Y R'!$I$37,IF(G6=14,'[1]TABLAS PERSONAL FUNCIONARIO Y R'!$I$39,IF(G6=10,'[1]TABLAS PERSONAL FUNCIONARIO Y R'!$I$43,IF(G6=17,'[1]TABLAS PERSONAL FUNCIONARIO Y R'!$I$36,IF(G6=22,'[1]TABLAS PERSONAL FUNCIONARIO Y R'!$I$31,IF(G6=24,'[1]TABLAS PERSONAL FUNCIONARIO Y R'!$I$29,IF(G6=20,'[1]TABLAS PERSONAL FUNCIONARIO Y R'!$I$33,IF(G6=18,'[1]TABLAS PERSONAL FUNCIONARIO Y R'!$I$35,IF(G6=28,'[1]TABLAS PERSONAL FUNCIONARIO Y R'!$I$25,IF(G6=26,'[1]TABLAS PERSONAL FUNCIONARIO Y R'!$I$27))))))))))*'[1]TABLAS PERSONAL FUNCIONARIO Y R'!$I$2</f>
        <v>5382.4920000000011</v>
      </c>
      <c r="I6" s="10">
        <f>IF(C6="A1",'[1]TABLAS PERSONAL FUNCIONARIO Y R'!$D$42+'[1]TABLAS PERSONAL FUNCIONARIO Y R'!$E$42*'[1]ANEXO PERSONAL FUNCIONARIOS Y R'!E7,IF(C6="A2",'[1]TABLAS PERSONAL FUNCIONARIO Y R'!$D$43+'[1]TABLAS PERSONAL FUNCIONARIO Y R'!$E$43*'[1]ANEXO PERSONAL FUNCIONARIOS Y R'!E7,IF(C6="C1",'[1]TABLAS PERSONAL FUNCIONARIO Y R'!$D$45+'[1]TABLAS PERSONAL FUNCIONARIO Y R'!$E$45*'[1]ANEXO PERSONAL FUNCIONARIOS Y R'!E7,IF(C6="C2",'[1]TABLAS PERSONAL FUNCIONARIO Y R'!$D$46+'[1]TABLAS PERSONAL FUNCIONARIO Y R'!$E$46*'[1]ANEXO PERSONAL FUNCIONARIOS Y R'!E7,IF(C6="AP",'[1]TABLAS PERSONAL FUNCIONARIO Y R'!$D$47+'[1]TABLAS PERSONAL FUNCIONARIO Y R'!$E$47*'[1]ANEXO PERSONAL FUNCIONARIOS Y R'!E7)))))*'[1]TABLAS PERSONAL FUNCIONARIO Y R'!$I$2</f>
        <v>1779.8018</v>
      </c>
      <c r="J6" s="10">
        <f t="shared" si="1"/>
        <v>897.08200000000022</v>
      </c>
      <c r="K6" s="5">
        <v>775</v>
      </c>
      <c r="L6" s="10">
        <f>K6*'[1]TABLAS PERSONAL FUNCIONARIO Y R'!$D$2</f>
        <v>7256.0924999999997</v>
      </c>
      <c r="M6" s="6">
        <f t="shared" si="2"/>
        <v>1209.3487499999999</v>
      </c>
      <c r="N6" s="10">
        <f t="shared" si="0"/>
        <v>28882.490249999999</v>
      </c>
    </row>
    <row r="7" spans="1:14" s="2" customFormat="1" ht="22.5" x14ac:dyDescent="0.25">
      <c r="A7" s="8" t="s">
        <v>25</v>
      </c>
      <c r="B7" s="10" t="s">
        <v>26</v>
      </c>
      <c r="C7" s="10" t="s">
        <v>27</v>
      </c>
      <c r="D7" s="10">
        <f>IF(C7="A1",'[1]TABLAS PERSONAL FUNCIONARIO Y R'!$D$12,IF(C7="A2",'[1]TABLAS PERSONAL FUNCIONARIO Y R'!$D$13,IF(C7="B",'[1]TABLAS PERSONAL FUNCIONARIO Y R'!$D$14,IF(C7="C1",'[1]TABLAS PERSONAL FUNCIONARIO Y R'!$D$15,IF(C7="C2",'[1]TABLAS PERSONAL FUNCIONARIO Y R'!$D$16,IF(C7="AP",'[1]TABLAS PERSONAL FUNCIONARIO Y R'!$D$17))))))*'[1]TABLAS PERSONAL FUNCIONARIO Y R'!$I$2</f>
        <v>7335.63</v>
      </c>
      <c r="E7" s="7">
        <v>7</v>
      </c>
      <c r="F7" s="10">
        <f>E7*((((((IF(C7="A1",'[1]TABLAS PERSONAL FUNCIONARIO Y R'!$E$12,IF(C7="A2",'[1]TABLAS PERSONAL FUNCIONARIO Y R'!$E$13,IF(C7="B",'[1]TABLAS PERSONAL FUNCIONARIO Y R'!$E$14,IF(C7="C1",'[1]TABLAS PERSONAL FUNCIONARIO Y R'!$E$15,IF(C7="C2",'[1]TABLAS PERSONAL FUNCIONARIO Y R'!$E$16,IF(C7="AP",'[1]TABLAS PERSONAL FUNCIONARIO Y R'!$E$17))))))))))))*'[1]TABLAS PERSONAL FUNCIONARIO Y R'!$I$2</f>
        <v>1533.9072000000001</v>
      </c>
      <c r="G7" s="7">
        <v>14</v>
      </c>
      <c r="H7" s="10">
        <f>IF(G7=16,'[1]TABLAS PERSONAL FUNCIONARIO Y R'!$I$37,IF(G7=14,'[1]TABLAS PERSONAL FUNCIONARIO Y R'!$I$39,IF(G7=10,'[1]TABLAS PERSONAL FUNCIONARIO Y R'!$I$43,IF(G7=17,'[1]TABLAS PERSONAL FUNCIONARIO Y R'!$I$36,IF(G7=22,'[1]TABLAS PERSONAL FUNCIONARIO Y R'!$I$31,IF(G7=24,'[1]TABLAS PERSONAL FUNCIONARIO Y R'!$I$29,IF(G7=20,'[1]TABLAS PERSONAL FUNCIONARIO Y R'!$I$33,IF(G7=18,'[1]TABLAS PERSONAL FUNCIONARIO Y R'!$I$35,IF(G7=28,'[1]TABLAS PERSONAL FUNCIONARIO Y R'!$I$25,IF(G7=26,'[1]TABLAS PERSONAL FUNCIONARIO Y R'!$I$27))))))))))*'[1]TABLAS PERSONAL FUNCIONARIO Y R'!$I$2</f>
        <v>3733.8084000000003</v>
      </c>
      <c r="I7" s="10">
        <f>IF(C7="A1",'[1]TABLAS PERSONAL FUNCIONARIO Y R'!$D$42+'[1]TABLAS PERSONAL FUNCIONARIO Y R'!$E$42*'[1]ANEXO PERSONAL FUNCIONARIOS Y R'!E8,IF(C7="A2",'[1]TABLAS PERSONAL FUNCIONARIO Y R'!$D$43+'[1]TABLAS PERSONAL FUNCIONARIO Y R'!$E$43*'[1]ANEXO PERSONAL FUNCIONARIOS Y R'!E8,IF(C7="C1",'[1]TABLAS PERSONAL FUNCIONARIO Y R'!$D$45+'[1]TABLAS PERSONAL FUNCIONARIO Y R'!$E$45*'[1]ANEXO PERSONAL FUNCIONARIOS Y R'!E8,IF(C7="C2",'[1]TABLAS PERSONAL FUNCIONARIO Y R'!$D$46+'[1]TABLAS PERSONAL FUNCIONARIO Y R'!$E$46*'[1]ANEXO PERSONAL FUNCIONARIOS Y R'!E8,IF(C7="AP",'[1]TABLAS PERSONAL FUNCIONARIO Y R'!$D$47+'[1]TABLAS PERSONAL FUNCIONARIO Y R'!$E$47*'[1]ANEXO PERSONAL FUNCIONARIOS Y R'!E8)))))*'[1]TABLAS PERSONAL FUNCIONARIO Y R'!$I$2</f>
        <v>1464.702</v>
      </c>
      <c r="J7" s="10">
        <f t="shared" si="1"/>
        <v>622.30140000000006</v>
      </c>
      <c r="K7" s="5">
        <v>375</v>
      </c>
      <c r="L7" s="10">
        <f>K7*'[1]TABLAS PERSONAL FUNCIONARIO Y R'!$D$2</f>
        <v>3511.0125000000003</v>
      </c>
      <c r="M7" s="6">
        <f t="shared" si="2"/>
        <v>585.16875000000005</v>
      </c>
      <c r="N7" s="10">
        <f t="shared" si="0"/>
        <v>18786.53025</v>
      </c>
    </row>
    <row r="8" spans="1:14" s="2" customFormat="1" ht="22.5" x14ac:dyDescent="0.25">
      <c r="A8" s="8" t="s">
        <v>28</v>
      </c>
      <c r="B8" s="10" t="s">
        <v>29</v>
      </c>
      <c r="C8" s="10" t="s">
        <v>22</v>
      </c>
      <c r="D8" s="10">
        <f>IF(C8="A1",'[1]TABLAS PERSONAL FUNCIONARIO Y R'!$D$12,IF(C8="A2",'[1]TABLAS PERSONAL FUNCIONARIO Y R'!$D$13,IF(C8="B",'[1]TABLAS PERSONAL FUNCIONARIO Y R'!$D$14,IF(C8="C1",'[1]TABLAS PERSONAL FUNCIONARIO Y R'!$D$15,IF(C8="C2",'[1]TABLAS PERSONAL FUNCIONARIO Y R'!$D$16,IF(C8="AP",'[1]TABLAS PERSONAL FUNCIONARIO Y R'!$D$17))))))*'[1]TABLAS PERSONAL FUNCIONARIO Y R'!$I$2</f>
        <v>8814.0275999999994</v>
      </c>
      <c r="E8" s="7">
        <v>9</v>
      </c>
      <c r="F8" s="10">
        <f>E8*((((((IF(C8="A1",'[1]TABLAS PERSONAL FUNCIONARIO Y R'!$E$12,IF(C8="A2",'[1]TABLAS PERSONAL FUNCIONARIO Y R'!$E$13,IF(C8="B",'[1]TABLAS PERSONAL FUNCIONARIO Y R'!$E$14,IF(C8="C1",'[1]TABLAS PERSONAL FUNCIONARIO Y R'!$E$15,IF(C8="C2",'[1]TABLAS PERSONAL FUNCIONARIO Y R'!$E$16,IF(C8="AP",'[1]TABLAS PERSONAL FUNCIONARIO Y R'!$E$17))))))))))))*'[1]TABLAS PERSONAL FUNCIONARIO Y R'!$I$2</f>
        <v>2899.3463999999999</v>
      </c>
      <c r="G8" s="7">
        <v>16</v>
      </c>
      <c r="H8" s="10">
        <f>IF(G8=16,'[1]TABLAS PERSONAL FUNCIONARIO Y R'!$I$37,IF(G8=14,'[1]TABLAS PERSONAL FUNCIONARIO Y R'!$I$39,IF(G8=10,'[1]TABLAS PERSONAL FUNCIONARIO Y R'!$I$43,IF(G8=17,'[1]TABLAS PERSONAL FUNCIONARIO Y R'!$I$36,IF(G8=22,'[1]TABLAS PERSONAL FUNCIONARIO Y R'!$I$31,IF(G8=24,'[1]TABLAS PERSONAL FUNCIONARIO Y R'!$I$29,IF(G8=20,'[1]TABLAS PERSONAL FUNCIONARIO Y R'!$I$33,IF(G8=18,'[1]TABLAS PERSONAL FUNCIONARIO Y R'!$I$35,IF(G8=28,'[1]TABLAS PERSONAL FUNCIONARIO Y R'!$I$25,IF(G8=26,'[1]TABLAS PERSONAL FUNCIONARIO Y R'!$I$27))))))))))*'[1]TABLAS PERSONAL FUNCIONARIO Y R'!$I$2</f>
        <v>4283.5716000000002</v>
      </c>
      <c r="I8" s="10">
        <f>IF(C8="A1",'[1]TABLAS PERSONAL FUNCIONARIO Y R'!$D$42+'[1]TABLAS PERSONAL FUNCIONARIO Y R'!$E$42*'[1]ANEXO PERSONAL FUNCIONARIOS Y R'!E9,IF(C8="A2",'[1]TABLAS PERSONAL FUNCIONARIO Y R'!$D$43+'[1]TABLAS PERSONAL FUNCIONARIO Y R'!$E$43*'[1]ANEXO PERSONAL FUNCIONARIOS Y R'!E9,IF(C8="C1",'[1]TABLAS PERSONAL FUNCIONARIO Y R'!$D$45+'[1]TABLAS PERSONAL FUNCIONARIO Y R'!$E$45*'[1]ANEXO PERSONAL FUNCIONARIOS Y R'!E9,IF(C8="C2",'[1]TABLAS PERSONAL FUNCIONARIO Y R'!$D$46+'[1]TABLAS PERSONAL FUNCIONARIO Y R'!$E$46*'[1]ANEXO PERSONAL FUNCIONARIOS Y R'!E9,IF(C8="AP",'[1]TABLAS PERSONAL FUNCIONARIO Y R'!$D$47+'[1]TABLAS PERSONAL FUNCIONARIO Y R'!$E$47*'[1]ANEXO PERSONAL FUNCIONARIOS Y R'!E9)))))*'[1]TABLAS PERSONAL FUNCIONARIO Y R'!$I$2</f>
        <v>1687.0434</v>
      </c>
      <c r="J8" s="10">
        <f t="shared" si="1"/>
        <v>713.92860000000007</v>
      </c>
      <c r="K8" s="5">
        <v>700</v>
      </c>
      <c r="L8" s="10">
        <f>K8*'[1]TABLAS PERSONAL FUNCIONARIO Y R'!$D$2</f>
        <v>6553.89</v>
      </c>
      <c r="M8" s="6">
        <f t="shared" si="2"/>
        <v>1092.3150000000001</v>
      </c>
      <c r="N8" s="10">
        <f t="shared" si="0"/>
        <v>26044.122599999995</v>
      </c>
    </row>
    <row r="9" spans="1:14" s="2" customFormat="1" ht="22.5" x14ac:dyDescent="0.25">
      <c r="A9" s="10" t="s">
        <v>30</v>
      </c>
      <c r="B9" s="10" t="s">
        <v>31</v>
      </c>
      <c r="C9" s="10" t="s">
        <v>32</v>
      </c>
      <c r="D9" s="10">
        <f>IF(C9="A1",'[1]TABLAS PERSONAL FUNCIONARIO Y R'!$D$12,IF(C9="A2",'[1]TABLAS PERSONAL FUNCIONARIO Y R'!$D$13,IF(C9="B",'[1]TABLAS PERSONAL FUNCIONARIO Y R'!$D$14,IF(C9="C1",'[1]TABLAS PERSONAL FUNCIONARIO Y R'!$D$15,IF(C9="C2",'[1]TABLAS PERSONAL FUNCIONARIO Y R'!$D$16,IF(C9="AP",'[1]TABLAS PERSONAL FUNCIONARIO Y R'!$D$17))))))*'[1]TABLAS PERSONAL FUNCIONARIO Y R'!$I$2</f>
        <v>6713.9952000000003</v>
      </c>
      <c r="E9" s="5">
        <v>9</v>
      </c>
      <c r="F9" s="10">
        <f>E9*((((((IF(C9="A1",'[1]TABLAS PERSONAL FUNCIONARIO Y R'!$E$12,IF(C9="A2",'[1]TABLAS PERSONAL FUNCIONARIO Y R'!$E$13,IF(C9="B",'[1]TABLAS PERSONAL FUNCIONARIO Y R'!$E$14,IF(C9="C1",'[1]TABLAS PERSONAL FUNCIONARIO Y R'!$E$15,IF(C9="C2",'[1]TABLAS PERSONAL FUNCIONARIO Y R'!$E$16,IF(C9="AP",'[1]TABLAS PERSONAL FUNCIONARIO Y R'!$E$17))))))))))))*'[1]TABLAS PERSONAL FUNCIONARIO Y R'!$I$2</f>
        <v>1484.5788</v>
      </c>
      <c r="G9" s="5">
        <v>14</v>
      </c>
      <c r="H9" s="10">
        <f>IF(G9=16,'[1]TABLAS PERSONAL FUNCIONARIO Y R'!$I$37,IF(G9=14,'[1]TABLAS PERSONAL FUNCIONARIO Y R'!$I$39,IF(G9=10,'[1]TABLAS PERSONAL FUNCIONARIO Y R'!$I$43,IF(G9=17,'[1]TABLAS PERSONAL FUNCIONARIO Y R'!$I$36,IF(G9=22,'[1]TABLAS PERSONAL FUNCIONARIO Y R'!$I$31,IF(G9=24,'[1]TABLAS PERSONAL FUNCIONARIO Y R'!$I$29,IF(G9=20,'[1]TABLAS PERSONAL FUNCIONARIO Y R'!$I$33,IF(G9=18,'[1]TABLAS PERSONAL FUNCIONARIO Y R'!$I$35,IF(G9=28,'[1]TABLAS PERSONAL FUNCIONARIO Y R'!$I$25,IF(G9=26,'[1]TABLAS PERSONAL FUNCIONARIO Y R'!$I$27))))))))))*'[1]TABLAS PERSONAL FUNCIONARIO Y R'!$I$2</f>
        <v>3733.8084000000003</v>
      </c>
      <c r="I9" s="10">
        <f>IF(C9="A1",'[1]TABLAS PERSONAL FUNCIONARIO Y R'!$D$42+'[1]TABLAS PERSONAL FUNCIONARIO Y R'!$E$42*'[1]ANEXO PERSONAL FUNCIONARIOS Y R'!E10,IF(C9="A2",'[1]TABLAS PERSONAL FUNCIONARIO Y R'!$D$43+'[1]TABLAS PERSONAL FUNCIONARIO Y R'!$E$43*'[1]ANEXO PERSONAL FUNCIONARIOS Y R'!E10,IF(C9="C1",'[1]TABLAS PERSONAL FUNCIONARIO Y R'!$D$45+'[1]TABLAS PERSONAL FUNCIONARIO Y R'!$E$45*'[1]ANEXO PERSONAL FUNCIONARIOS Y R'!E10,IF(C9="C2",'[1]TABLAS PERSONAL FUNCIONARIO Y R'!$D$46+'[1]TABLAS PERSONAL FUNCIONARIO Y R'!$E$46*'[1]ANEXO PERSONAL FUNCIONARIOS Y R'!E10,IF(C9="AP",'[1]TABLAS PERSONAL FUNCIONARIO Y R'!$D$47+'[1]TABLAS PERSONAL FUNCIONARIO Y R'!$E$47*'[1]ANEXO PERSONAL FUNCIONARIOS Y R'!E10)))))*'[1]TABLAS PERSONAL FUNCIONARIO Y R'!$I$2</f>
        <v>1366.4290000000001</v>
      </c>
      <c r="J9" s="10">
        <f t="shared" si="1"/>
        <v>622.30140000000006</v>
      </c>
      <c r="K9" s="5">
        <v>225</v>
      </c>
      <c r="L9" s="10">
        <f>K9*'[1]TABLAS PERSONAL FUNCIONARIO Y R'!$D$2</f>
        <v>2106.6075000000001</v>
      </c>
      <c r="M9" s="6">
        <f t="shared" si="2"/>
        <v>351.10124999999999</v>
      </c>
      <c r="N9" s="10">
        <f t="shared" si="0"/>
        <v>16378.821550000001</v>
      </c>
    </row>
    <row r="10" spans="1:14" ht="22.5" x14ac:dyDescent="0.25">
      <c r="A10" s="12" t="s">
        <v>33</v>
      </c>
      <c r="B10" s="9" t="s">
        <v>34</v>
      </c>
      <c r="C10" s="9" t="s">
        <v>22</v>
      </c>
      <c r="D10" s="10">
        <f>IF(C10="A1",'[1]TABLAS PERSONAL FUNCIONARIO Y R'!$D$12,IF(C10="A2",'[1]TABLAS PERSONAL FUNCIONARIO Y R'!$D$13,IF(C10="B",'[1]TABLAS PERSONAL FUNCIONARIO Y R'!$D$14,IF(C10="C1",'[1]TABLAS PERSONAL FUNCIONARIO Y R'!$D$15,IF(C10="C2",'[1]TABLAS PERSONAL FUNCIONARIO Y R'!$D$16,IF(C10="AP",'[1]TABLAS PERSONAL FUNCIONARIO Y R'!$D$17))))))*'[1]TABLAS PERSONAL FUNCIONARIO Y R'!$I$2</f>
        <v>8814.0275999999994</v>
      </c>
      <c r="E10" s="12">
        <v>9</v>
      </c>
      <c r="F10" s="10">
        <f>E10*((((((IF(C10="A1",'[1]TABLAS PERSONAL FUNCIONARIO Y R'!$E$12,IF(C10="A2",'[1]TABLAS PERSONAL FUNCIONARIO Y R'!$E$13,IF(C10="B",'[1]TABLAS PERSONAL FUNCIONARIO Y R'!$E$14,IF(C10="C1",'[1]TABLAS PERSONAL FUNCIONARIO Y R'!$E$15,IF(C10="C2",'[1]TABLAS PERSONAL FUNCIONARIO Y R'!$E$16,IF(C10="AP",'[1]TABLAS PERSONAL FUNCIONARIO Y R'!$E$17))))))))))))*'[1]TABLAS PERSONAL FUNCIONARIO Y R'!$I$2</f>
        <v>2899.3463999999999</v>
      </c>
      <c r="G10" s="12">
        <v>17</v>
      </c>
      <c r="H10" s="10">
        <f>IF(G10=16,'[1]TABLAS PERSONAL FUNCIONARIO Y R'!$I$37,IF(G10=14,'[1]TABLAS PERSONAL FUNCIONARIO Y R'!$I$39,IF(G10=10,'[1]TABLAS PERSONAL FUNCIONARIO Y R'!$I$43,IF(G10=17,'[1]TABLAS PERSONAL FUNCIONARIO Y R'!$I$36,IF(G10=22,'[1]TABLAS PERSONAL FUNCIONARIO Y R'!$I$31,IF(G10=24,'[1]TABLAS PERSONAL FUNCIONARIO Y R'!$I$29,IF(G10=20,'[1]TABLAS PERSONAL FUNCIONARIO Y R'!$I$33,IF(G10=18,'[1]TABLAS PERSONAL FUNCIONARIO Y R'!$I$35,IF(G10=28,'[1]TABLAS PERSONAL FUNCIONARIO Y R'!$I$25,IF(G10=26,'[1]TABLAS PERSONAL FUNCIONARIO Y R'!$I$27))))))))))*'[1]TABLAS PERSONAL FUNCIONARIO Y R'!$I$2</f>
        <v>4557.8472000000002</v>
      </c>
      <c r="I10" s="10">
        <f>IF(C10="A1",'[1]TABLAS PERSONAL FUNCIONARIO Y R'!$D$42+'[1]TABLAS PERSONAL FUNCIONARIO Y R'!$E$42*'[1]ANEXO PERSONAL FUNCIONARIOS Y R'!E23,IF(C10="A2",'[1]TABLAS PERSONAL FUNCIONARIO Y R'!$D$43+'[1]TABLAS PERSONAL FUNCIONARIO Y R'!$E$43*'[1]ANEXO PERSONAL FUNCIONARIOS Y R'!E23,IF(C10="C1",'[1]TABLAS PERSONAL FUNCIONARIO Y R'!$D$45+'[1]TABLAS PERSONAL FUNCIONARIO Y R'!$E$45*'[1]ANEXO PERSONAL FUNCIONARIOS Y R'!E23,IF(C10="C2",'[1]TABLAS PERSONAL FUNCIONARIO Y R'!$D$46+'[1]TABLAS PERSONAL FUNCIONARIO Y R'!$E$46*'[1]ANEXO PERSONAL FUNCIONARIOS Y R'!E23,IF(C10="AP",'[1]TABLAS PERSONAL FUNCIONARIO Y R'!$D$47+'[1]TABLAS PERSONAL FUNCIONARIO Y R'!$E$47*'[1]ANEXO PERSONAL FUNCIONARIOS Y R'!E23)))))*'[1]TABLAS PERSONAL FUNCIONARIO Y R'!$I$2</f>
        <v>1687.0434</v>
      </c>
      <c r="J10" s="10">
        <f t="shared" ref="J10:J26" si="3">2*(H10/12)</f>
        <v>759.64120000000003</v>
      </c>
      <c r="K10" s="9">
        <v>1125</v>
      </c>
      <c r="L10" s="10">
        <f>K10*'[1]TABLAS PERSONAL FUNCIONARIO Y R'!$D$2</f>
        <v>10533.0375</v>
      </c>
      <c r="M10" s="13">
        <f t="shared" ref="M10:M26" si="4">(L10/12)*2</f>
        <v>1755.5062500000001</v>
      </c>
      <c r="N10" s="10">
        <f t="shared" ref="N10:N26" si="5">M10+L10+I10+H10+F10+D10+J10</f>
        <v>31006.449549999998</v>
      </c>
    </row>
    <row r="11" spans="1:14" ht="22.5" x14ac:dyDescent="0.25">
      <c r="A11" s="12" t="s">
        <v>35</v>
      </c>
      <c r="B11" s="9" t="s">
        <v>36</v>
      </c>
      <c r="C11" s="9" t="s">
        <v>22</v>
      </c>
      <c r="D11" s="10">
        <f>IF(C11="A1",'[1]TABLAS PERSONAL FUNCIONARIO Y R'!$D$12,IF(C11="A2",'[1]TABLAS PERSONAL FUNCIONARIO Y R'!$D$13,IF(C11="B",'[1]TABLAS PERSONAL FUNCIONARIO Y R'!$D$14,IF(C11="C1",'[1]TABLAS PERSONAL FUNCIONARIO Y R'!$D$15,IF(C11="C2",'[1]TABLAS PERSONAL FUNCIONARIO Y R'!$D$16,IF(C11="AP",'[1]TABLAS PERSONAL FUNCIONARIO Y R'!$D$17))))))*'[1]TABLAS PERSONAL FUNCIONARIO Y R'!$I$2</f>
        <v>8814.0275999999994</v>
      </c>
      <c r="E11" s="12">
        <v>12</v>
      </c>
      <c r="F11" s="10">
        <f>E11*((((((IF(C11="A1",'[1]TABLAS PERSONAL FUNCIONARIO Y R'!$E$12,IF(C11="A2",'[1]TABLAS PERSONAL FUNCIONARIO Y R'!$E$13,IF(C11="B",'[1]TABLAS PERSONAL FUNCIONARIO Y R'!$E$14,IF(C11="C1",'[1]TABLAS PERSONAL FUNCIONARIO Y R'!$E$15,IF(C11="C2",'[1]TABLAS PERSONAL FUNCIONARIO Y R'!$E$16,IF(C11="AP",'[1]TABLAS PERSONAL FUNCIONARIO Y R'!$E$17))))))))))))*'[1]TABLAS PERSONAL FUNCIONARIO Y R'!$I$2</f>
        <v>3865.7951999999996</v>
      </c>
      <c r="G11" s="12">
        <v>16</v>
      </c>
      <c r="H11" s="10">
        <f>IF(G11=16,'[1]TABLAS PERSONAL FUNCIONARIO Y R'!$I$37,IF(G11=14,'[1]TABLAS PERSONAL FUNCIONARIO Y R'!$I$39,IF(G11=10,'[1]TABLAS PERSONAL FUNCIONARIO Y R'!$I$43,IF(G11=17,'[1]TABLAS PERSONAL FUNCIONARIO Y R'!$I$36,IF(G11=22,'[1]TABLAS PERSONAL FUNCIONARIO Y R'!$I$31,IF(G11=24,'[1]TABLAS PERSONAL FUNCIONARIO Y R'!$I$29,IF(G11=20,'[1]TABLAS PERSONAL FUNCIONARIO Y R'!$I$33,IF(G11=18,'[1]TABLAS PERSONAL FUNCIONARIO Y R'!$I$35,IF(G11=28,'[1]TABLAS PERSONAL FUNCIONARIO Y R'!$I$25,IF(G11=26,'[1]TABLAS PERSONAL FUNCIONARIO Y R'!$I$27))))))))))*'[1]TABLAS PERSONAL FUNCIONARIO Y R'!$I$2</f>
        <v>4283.5716000000002</v>
      </c>
      <c r="I11" s="10">
        <f>IF(C11="A1",'[1]TABLAS PERSONAL FUNCIONARIO Y R'!$D$42+'[1]TABLAS PERSONAL FUNCIONARIO Y R'!$E$42*'[1]ANEXO PERSONAL FUNCIONARIOS Y R'!E24,IF(C11="A2",'[1]TABLAS PERSONAL FUNCIONARIO Y R'!$D$43+'[1]TABLAS PERSONAL FUNCIONARIO Y R'!$E$43*'[1]ANEXO PERSONAL FUNCIONARIOS Y R'!E24,IF(C11="C1",'[1]TABLAS PERSONAL FUNCIONARIO Y R'!$D$45+'[1]TABLAS PERSONAL FUNCIONARIO Y R'!$E$45*'[1]ANEXO PERSONAL FUNCIONARIOS Y R'!E24,IF(C11="C2",'[1]TABLAS PERSONAL FUNCIONARIO Y R'!$D$46+'[1]TABLAS PERSONAL FUNCIONARIO Y R'!$E$46*'[1]ANEXO PERSONAL FUNCIONARIOS Y R'!E24,IF(C11="AP",'[1]TABLAS PERSONAL FUNCIONARIO Y R'!$D$47+'[1]TABLAS PERSONAL FUNCIONARIO Y R'!$E$47*'[1]ANEXO PERSONAL FUNCIONARIOS Y R'!E24)))))*'[1]TABLAS PERSONAL FUNCIONARIO Y R'!$I$2</f>
        <v>1826.1809999999998</v>
      </c>
      <c r="J11" s="10">
        <f t="shared" si="3"/>
        <v>713.92860000000007</v>
      </c>
      <c r="K11" s="9">
        <v>825</v>
      </c>
      <c r="L11" s="10">
        <f>K11*'[1]TABLAS PERSONAL FUNCIONARIO Y R'!$D$2</f>
        <v>7724.2275</v>
      </c>
      <c r="M11" s="13">
        <f t="shared" si="4"/>
        <v>1287.3712499999999</v>
      </c>
      <c r="N11" s="10">
        <f t="shared" si="5"/>
        <v>28515.102749999998</v>
      </c>
    </row>
    <row r="12" spans="1:14" ht="22.5" x14ac:dyDescent="0.25">
      <c r="A12" s="12" t="s">
        <v>37</v>
      </c>
      <c r="B12" s="9" t="s">
        <v>38</v>
      </c>
      <c r="C12" s="9" t="s">
        <v>22</v>
      </c>
      <c r="D12" s="10">
        <f>IF(C12="A1",'[1]TABLAS PERSONAL FUNCIONARIO Y R'!$D$12,IF(C12="A2",'[1]TABLAS PERSONAL FUNCIONARIO Y R'!$D$13,IF(C12="B",'[1]TABLAS PERSONAL FUNCIONARIO Y R'!$D$14,IF(C12="C1",'[1]TABLAS PERSONAL FUNCIONARIO Y R'!$D$15,IF(C12="C2",'[1]TABLAS PERSONAL FUNCIONARIO Y R'!$D$16,IF(C12="AP",'[1]TABLAS PERSONAL FUNCIONARIO Y R'!$D$17))))))*'[1]TABLAS PERSONAL FUNCIONARIO Y R'!$I$2</f>
        <v>8814.0275999999994</v>
      </c>
      <c r="E12" s="12">
        <v>12</v>
      </c>
      <c r="F12" s="10">
        <f>E12*((((((IF(C12="A1",'[1]TABLAS PERSONAL FUNCIONARIO Y R'!$E$12,IF(C12="A2",'[1]TABLAS PERSONAL FUNCIONARIO Y R'!$E$13,IF(C12="B",'[1]TABLAS PERSONAL FUNCIONARIO Y R'!$E$14,IF(C12="C1",'[1]TABLAS PERSONAL FUNCIONARIO Y R'!$E$15,IF(C12="C2",'[1]TABLAS PERSONAL FUNCIONARIO Y R'!$E$16,IF(C12="AP",'[1]TABLAS PERSONAL FUNCIONARIO Y R'!$E$17))))))))))))*'[1]TABLAS PERSONAL FUNCIONARIO Y R'!$I$2</f>
        <v>3865.7951999999996</v>
      </c>
      <c r="G12" s="12">
        <v>16</v>
      </c>
      <c r="H12" s="10">
        <f>IF(G12=16,'[1]TABLAS PERSONAL FUNCIONARIO Y R'!$I$37,IF(G12=14,'[1]TABLAS PERSONAL FUNCIONARIO Y R'!$I$39,IF(G12=10,'[1]TABLAS PERSONAL FUNCIONARIO Y R'!$I$43,IF(G12=17,'[1]TABLAS PERSONAL FUNCIONARIO Y R'!$I$36,IF(G12=22,'[1]TABLAS PERSONAL FUNCIONARIO Y R'!$I$31,IF(G12=24,'[1]TABLAS PERSONAL FUNCIONARIO Y R'!$I$29,IF(G12=20,'[1]TABLAS PERSONAL FUNCIONARIO Y R'!$I$33,IF(G12=18,'[1]TABLAS PERSONAL FUNCIONARIO Y R'!$I$35,IF(G12=28,'[1]TABLAS PERSONAL FUNCIONARIO Y R'!$I$25,IF(G12=26,'[1]TABLAS PERSONAL FUNCIONARIO Y R'!$I$27))))))))))*'[1]TABLAS PERSONAL FUNCIONARIO Y R'!$I$2</f>
        <v>4283.5716000000002</v>
      </c>
      <c r="I12" s="10">
        <f>IF(C12="A1",'[1]TABLAS PERSONAL FUNCIONARIO Y R'!$D$42+'[1]TABLAS PERSONAL FUNCIONARIO Y R'!$E$42*'[1]ANEXO PERSONAL FUNCIONARIOS Y R'!E25,IF(C12="A2",'[1]TABLAS PERSONAL FUNCIONARIO Y R'!$D$43+'[1]TABLAS PERSONAL FUNCIONARIO Y R'!$E$43*'[1]ANEXO PERSONAL FUNCIONARIOS Y R'!E25,IF(C12="C1",'[1]TABLAS PERSONAL FUNCIONARIO Y R'!$D$45+'[1]TABLAS PERSONAL FUNCIONARIO Y R'!$E$45*'[1]ANEXO PERSONAL FUNCIONARIOS Y R'!E25,IF(C12="C2",'[1]TABLAS PERSONAL FUNCIONARIO Y R'!$D$46+'[1]TABLAS PERSONAL FUNCIONARIO Y R'!$E$46*'[1]ANEXO PERSONAL FUNCIONARIOS Y R'!E25,IF(C12="AP",'[1]TABLAS PERSONAL FUNCIONARIO Y R'!$D$47+'[1]TABLAS PERSONAL FUNCIONARIO Y R'!$E$47*'[1]ANEXO PERSONAL FUNCIONARIOS Y R'!E25)))))*'[1]TABLAS PERSONAL FUNCIONARIO Y R'!$I$2</f>
        <v>1826.1809999999998</v>
      </c>
      <c r="J12" s="10">
        <f t="shared" si="3"/>
        <v>713.92860000000007</v>
      </c>
      <c r="K12" s="9">
        <v>975</v>
      </c>
      <c r="L12" s="10">
        <f>K12*'[1]TABLAS PERSONAL FUNCIONARIO Y R'!$D$2</f>
        <v>9128.6324999999997</v>
      </c>
      <c r="M12" s="13">
        <f t="shared" si="4"/>
        <v>1521.43875</v>
      </c>
      <c r="N12" s="10">
        <f t="shared" si="5"/>
        <v>30153.575250000002</v>
      </c>
    </row>
    <row r="13" spans="1:14" ht="33.75" x14ac:dyDescent="0.25">
      <c r="A13" s="12" t="s">
        <v>39</v>
      </c>
      <c r="B13" s="9" t="s">
        <v>40</v>
      </c>
      <c r="C13" s="9" t="s">
        <v>22</v>
      </c>
      <c r="D13" s="10">
        <f>IF(C13="A1",'[1]TABLAS PERSONAL FUNCIONARIO Y R'!$D$12,IF(C13="A2",'[1]TABLAS PERSONAL FUNCIONARIO Y R'!$D$13,IF(C13="B",'[1]TABLAS PERSONAL FUNCIONARIO Y R'!$D$14,IF(C13="C1",'[1]TABLAS PERSONAL FUNCIONARIO Y R'!$D$15,IF(C13="C2",'[1]TABLAS PERSONAL FUNCIONARIO Y R'!$D$16,IF(C13="AP",'[1]TABLAS PERSONAL FUNCIONARIO Y R'!$D$17))))))*'[1]TABLAS PERSONAL FUNCIONARIO Y R'!$I$2</f>
        <v>8814.0275999999994</v>
      </c>
      <c r="E13" s="12">
        <v>5</v>
      </c>
      <c r="F13" s="10">
        <f>E13*((((((IF(C13="A1",'[1]TABLAS PERSONAL FUNCIONARIO Y R'!$E$12,IF(C13="A2",'[1]TABLAS PERSONAL FUNCIONARIO Y R'!$E$13,IF(C13="B",'[1]TABLAS PERSONAL FUNCIONARIO Y R'!$E$14,IF(C13="C1",'[1]TABLAS PERSONAL FUNCIONARIO Y R'!$E$15,IF(C13="C2",'[1]TABLAS PERSONAL FUNCIONARIO Y R'!$E$16,IF(C13="AP",'[1]TABLAS PERSONAL FUNCIONARIO Y R'!$E$17))))))))))))*'[1]TABLAS PERSONAL FUNCIONARIO Y R'!$I$2</f>
        <v>1610.748</v>
      </c>
      <c r="G13" s="12">
        <v>16</v>
      </c>
      <c r="H13" s="10">
        <f>IF(G13=16,'[1]TABLAS PERSONAL FUNCIONARIO Y R'!$I$37,IF(G13=14,'[1]TABLAS PERSONAL FUNCIONARIO Y R'!$I$39,IF(G13=10,'[1]TABLAS PERSONAL FUNCIONARIO Y R'!$I$43,IF(G13=17,'[1]TABLAS PERSONAL FUNCIONARIO Y R'!$I$36,IF(G13=22,'[1]TABLAS PERSONAL FUNCIONARIO Y R'!$I$31,IF(G13=24,'[1]TABLAS PERSONAL FUNCIONARIO Y R'!$I$29,IF(G13=20,'[1]TABLAS PERSONAL FUNCIONARIO Y R'!$I$33,IF(G13=18,'[1]TABLAS PERSONAL FUNCIONARIO Y R'!$I$35,IF(G13=28,'[1]TABLAS PERSONAL FUNCIONARIO Y R'!$I$25,IF(G13=26,'[1]TABLAS PERSONAL FUNCIONARIO Y R'!$I$27))))))))))*'[1]TABLAS PERSONAL FUNCIONARIO Y R'!$I$2</f>
        <v>4283.5716000000002</v>
      </c>
      <c r="I13" s="10">
        <f>IF(C13="A1",'[1]TABLAS PERSONAL FUNCIONARIO Y R'!$D$42+'[1]TABLAS PERSONAL FUNCIONARIO Y R'!$E$42*'[1]ANEXO PERSONAL FUNCIONARIOS Y R'!E26,IF(C13="A2",'[1]TABLAS PERSONAL FUNCIONARIO Y R'!$D$43+'[1]TABLAS PERSONAL FUNCIONARIO Y R'!$E$43*'[1]ANEXO PERSONAL FUNCIONARIOS Y R'!E26,IF(C13="C1",'[1]TABLAS PERSONAL FUNCIONARIO Y R'!$D$45+'[1]TABLAS PERSONAL FUNCIONARIO Y R'!$E$45*'[1]ANEXO PERSONAL FUNCIONARIOS Y R'!E26,IF(C13="C2",'[1]TABLAS PERSONAL FUNCIONARIO Y R'!$D$46+'[1]TABLAS PERSONAL FUNCIONARIO Y R'!$E$46*'[1]ANEXO PERSONAL FUNCIONARIOS Y R'!E26,IF(C13="AP",'[1]TABLAS PERSONAL FUNCIONARIO Y R'!$D$47+'[1]TABLAS PERSONAL FUNCIONARIO Y R'!$E$47*'[1]ANEXO PERSONAL FUNCIONARIOS Y R'!E26)))))*'[1]TABLAS PERSONAL FUNCIONARIO Y R'!$I$2</f>
        <v>1501.5265999999999</v>
      </c>
      <c r="J13" s="10">
        <f t="shared" si="3"/>
        <v>713.92860000000007</v>
      </c>
      <c r="K13" s="9">
        <v>975</v>
      </c>
      <c r="L13" s="10">
        <f>K13*'[1]TABLAS PERSONAL FUNCIONARIO Y R'!$D$2</f>
        <v>9128.6324999999997</v>
      </c>
      <c r="M13" s="13">
        <f t="shared" si="4"/>
        <v>1521.43875</v>
      </c>
      <c r="N13" s="10">
        <f t="shared" si="5"/>
        <v>27573.873649999994</v>
      </c>
    </row>
    <row r="14" spans="1:14" ht="33.75" x14ac:dyDescent="0.25">
      <c r="A14" s="12" t="s">
        <v>39</v>
      </c>
      <c r="B14" s="9" t="s">
        <v>41</v>
      </c>
      <c r="C14" s="9" t="s">
        <v>22</v>
      </c>
      <c r="D14" s="10">
        <f>IF(C14="A1",'[1]TABLAS PERSONAL FUNCIONARIO Y R'!$D$12,IF(C14="A2",'[1]TABLAS PERSONAL FUNCIONARIO Y R'!$D$13,IF(C14="B",'[1]TABLAS PERSONAL FUNCIONARIO Y R'!$D$14,IF(C14="C1",'[1]TABLAS PERSONAL FUNCIONARIO Y R'!$D$15,IF(C14="C2",'[1]TABLAS PERSONAL FUNCIONARIO Y R'!$D$16,IF(C14="AP",'[1]TABLAS PERSONAL FUNCIONARIO Y R'!$D$17))))))*'[1]TABLAS PERSONAL FUNCIONARIO Y R'!$I$2</f>
        <v>8814.0275999999994</v>
      </c>
      <c r="E14" s="12">
        <v>2</v>
      </c>
      <c r="F14" s="10">
        <f>E14*((((((IF(C14="A1",'[1]TABLAS PERSONAL FUNCIONARIO Y R'!$E$12,IF(C14="A2",'[1]TABLAS PERSONAL FUNCIONARIO Y R'!$E$13,IF(C14="B",'[1]TABLAS PERSONAL FUNCIONARIO Y R'!$E$14,IF(C14="C1",'[1]TABLAS PERSONAL FUNCIONARIO Y R'!$E$15,IF(C14="C2",'[1]TABLAS PERSONAL FUNCIONARIO Y R'!$E$16,IF(C14="AP",'[1]TABLAS PERSONAL FUNCIONARIO Y R'!$E$17))))))))))))*'[1]TABLAS PERSONAL FUNCIONARIO Y R'!$I$2</f>
        <v>644.29919999999993</v>
      </c>
      <c r="G14" s="12">
        <v>16</v>
      </c>
      <c r="H14" s="10">
        <f>IF(G14=16,'[1]TABLAS PERSONAL FUNCIONARIO Y R'!$I$37,IF(G14=14,'[1]TABLAS PERSONAL FUNCIONARIO Y R'!$I$39,IF(G14=10,'[1]TABLAS PERSONAL FUNCIONARIO Y R'!$I$43,IF(G14=17,'[1]TABLAS PERSONAL FUNCIONARIO Y R'!$I$36,IF(G14=22,'[1]TABLAS PERSONAL FUNCIONARIO Y R'!$I$31,IF(G14=24,'[1]TABLAS PERSONAL FUNCIONARIO Y R'!$I$29,IF(G14=20,'[1]TABLAS PERSONAL FUNCIONARIO Y R'!$I$33,IF(G14=18,'[1]TABLAS PERSONAL FUNCIONARIO Y R'!$I$35,IF(G14=28,'[1]TABLAS PERSONAL FUNCIONARIO Y R'!$I$25,IF(G14=26,'[1]TABLAS PERSONAL FUNCIONARIO Y R'!$I$27))))))))))*'[1]TABLAS PERSONAL FUNCIONARIO Y R'!$I$2</f>
        <v>4283.5716000000002</v>
      </c>
      <c r="I14" s="10">
        <f>IF(C14="A1",'[1]TABLAS PERSONAL FUNCIONARIO Y R'!$D$42+'[1]TABLAS PERSONAL FUNCIONARIO Y R'!$E$42*'[1]ANEXO PERSONAL FUNCIONARIOS Y R'!E27,IF(C14="A2",'[1]TABLAS PERSONAL FUNCIONARIO Y R'!$D$43+'[1]TABLAS PERSONAL FUNCIONARIO Y R'!$E$43*'[1]ANEXO PERSONAL FUNCIONARIOS Y R'!E27,IF(C14="C1",'[1]TABLAS PERSONAL FUNCIONARIO Y R'!$D$45+'[1]TABLAS PERSONAL FUNCIONARIO Y R'!$E$45*'[1]ANEXO PERSONAL FUNCIONARIOS Y R'!E27,IF(C14="C2",'[1]TABLAS PERSONAL FUNCIONARIO Y R'!$D$46+'[1]TABLAS PERSONAL FUNCIONARIO Y R'!$E$46*'[1]ANEXO PERSONAL FUNCIONARIOS Y R'!E27,IF(C14="AP",'[1]TABLAS PERSONAL FUNCIONARIO Y R'!$D$47+'[1]TABLAS PERSONAL FUNCIONARIO Y R'!$E$47*'[1]ANEXO PERSONAL FUNCIONARIOS Y R'!E27)))))*'[1]TABLAS PERSONAL FUNCIONARIO Y R'!$I$2</f>
        <v>1362.3889999999999</v>
      </c>
      <c r="J14" s="10">
        <f t="shared" si="3"/>
        <v>713.92860000000007</v>
      </c>
      <c r="K14" s="9">
        <v>975</v>
      </c>
      <c r="L14" s="10">
        <f>K14*'[1]TABLAS PERSONAL FUNCIONARIO Y R'!$D$2</f>
        <v>9128.6324999999997</v>
      </c>
      <c r="M14" s="13">
        <f t="shared" si="4"/>
        <v>1521.43875</v>
      </c>
      <c r="N14" s="10">
        <f t="shared" si="5"/>
        <v>26468.287250000001</v>
      </c>
    </row>
    <row r="15" spans="1:14" ht="22.5" x14ac:dyDescent="0.25">
      <c r="A15" s="12" t="s">
        <v>42</v>
      </c>
      <c r="B15" s="9" t="s">
        <v>43</v>
      </c>
      <c r="C15" s="9" t="s">
        <v>22</v>
      </c>
      <c r="D15" s="10">
        <f>IF(C15="A1",'[1]TABLAS PERSONAL FUNCIONARIO Y R'!$D$12,IF(C15="A2",'[1]TABLAS PERSONAL FUNCIONARIO Y R'!$D$13,IF(C15="B",'[1]TABLAS PERSONAL FUNCIONARIO Y R'!$D$14,IF(C15="C1",'[1]TABLAS PERSONAL FUNCIONARIO Y R'!$D$15,IF(C15="C2",'[1]TABLAS PERSONAL FUNCIONARIO Y R'!$D$16,IF(C15="AP",'[1]TABLAS PERSONAL FUNCIONARIO Y R'!$D$17))))))*'[1]TABLAS PERSONAL FUNCIONARIO Y R'!$I$2</f>
        <v>8814.0275999999994</v>
      </c>
      <c r="E15" s="12">
        <v>8</v>
      </c>
      <c r="F15" s="10">
        <f>E15*((((((IF(C15="A1",'[1]TABLAS PERSONAL FUNCIONARIO Y R'!$E$12,IF(C15="A2",'[1]TABLAS PERSONAL FUNCIONARIO Y R'!$E$13,IF(C15="B",'[1]TABLAS PERSONAL FUNCIONARIO Y R'!$E$14,IF(C15="C1",'[1]TABLAS PERSONAL FUNCIONARIO Y R'!$E$15,IF(C15="C2",'[1]TABLAS PERSONAL FUNCIONARIO Y R'!$E$16,IF(C15="AP",'[1]TABLAS PERSONAL FUNCIONARIO Y R'!$E$17))))))))))))*'[1]TABLAS PERSONAL FUNCIONARIO Y R'!$I$2</f>
        <v>2577.1967999999997</v>
      </c>
      <c r="G15" s="12">
        <v>16</v>
      </c>
      <c r="H15" s="10">
        <f>IF(G15=16,'[1]TABLAS PERSONAL FUNCIONARIO Y R'!$I$37,IF(G15=14,'[1]TABLAS PERSONAL FUNCIONARIO Y R'!$I$39,IF(G15=10,'[1]TABLAS PERSONAL FUNCIONARIO Y R'!$I$43,IF(G15=17,'[1]TABLAS PERSONAL FUNCIONARIO Y R'!$I$36,IF(G15=22,'[1]TABLAS PERSONAL FUNCIONARIO Y R'!$I$31,IF(G15=24,'[1]TABLAS PERSONAL FUNCIONARIO Y R'!$I$29,IF(G15=20,'[1]TABLAS PERSONAL FUNCIONARIO Y R'!$I$33,IF(G15=18,'[1]TABLAS PERSONAL FUNCIONARIO Y R'!$I$35,IF(G15=28,'[1]TABLAS PERSONAL FUNCIONARIO Y R'!$I$25,IF(G15=26,'[1]TABLAS PERSONAL FUNCIONARIO Y R'!$I$27))))))))))*'[1]TABLAS PERSONAL FUNCIONARIO Y R'!$I$2</f>
        <v>4283.5716000000002</v>
      </c>
      <c r="I15" s="10">
        <f>IF(C15="A1",'[1]TABLAS PERSONAL FUNCIONARIO Y R'!$D$42+'[1]TABLAS PERSONAL FUNCIONARIO Y R'!$E$42*'[1]ANEXO PERSONAL FUNCIONARIOS Y R'!E28,IF(C15="A2",'[1]TABLAS PERSONAL FUNCIONARIO Y R'!$D$43+'[1]TABLAS PERSONAL FUNCIONARIO Y R'!$E$43*'[1]ANEXO PERSONAL FUNCIONARIOS Y R'!E28,IF(C15="C1",'[1]TABLAS PERSONAL FUNCIONARIO Y R'!$D$45+'[1]TABLAS PERSONAL FUNCIONARIO Y R'!$E$45*'[1]ANEXO PERSONAL FUNCIONARIOS Y R'!E28,IF(C15="C2",'[1]TABLAS PERSONAL FUNCIONARIO Y R'!$D$46+'[1]TABLAS PERSONAL FUNCIONARIO Y R'!$E$46*'[1]ANEXO PERSONAL FUNCIONARIOS Y R'!E28,IF(C15="AP",'[1]TABLAS PERSONAL FUNCIONARIO Y R'!$D$47+'[1]TABLAS PERSONAL FUNCIONARIO Y R'!$E$47*'[1]ANEXO PERSONAL FUNCIONARIOS Y R'!E28)))))*'[1]TABLAS PERSONAL FUNCIONARIO Y R'!$I$2</f>
        <v>1640.6642000000002</v>
      </c>
      <c r="J15" s="10">
        <f t="shared" si="3"/>
        <v>713.92860000000007</v>
      </c>
      <c r="K15" s="9">
        <v>975</v>
      </c>
      <c r="L15" s="10">
        <f>K15*'[1]TABLAS PERSONAL FUNCIONARIO Y R'!$D$2</f>
        <v>9128.6324999999997</v>
      </c>
      <c r="M15" s="13">
        <f t="shared" si="4"/>
        <v>1521.43875</v>
      </c>
      <c r="N15" s="10">
        <f t="shared" si="5"/>
        <v>28679.460050000002</v>
      </c>
    </row>
    <row r="16" spans="1:14" ht="22.5" x14ac:dyDescent="0.25">
      <c r="A16" s="12" t="s">
        <v>42</v>
      </c>
      <c r="B16" s="9" t="s">
        <v>44</v>
      </c>
      <c r="C16" s="9" t="s">
        <v>22</v>
      </c>
      <c r="D16" s="10">
        <f>IF(C16="A1",'[1]TABLAS PERSONAL FUNCIONARIO Y R'!$D$12,IF(C16="A2",'[1]TABLAS PERSONAL FUNCIONARIO Y R'!$D$13,IF(C16="B",'[1]TABLAS PERSONAL FUNCIONARIO Y R'!$D$14,IF(C16="C1",'[1]TABLAS PERSONAL FUNCIONARIO Y R'!$D$15,IF(C16="C2",'[1]TABLAS PERSONAL FUNCIONARIO Y R'!$D$16,IF(C16="AP",'[1]TABLAS PERSONAL FUNCIONARIO Y R'!$D$17))))))*'[1]TABLAS PERSONAL FUNCIONARIO Y R'!$I$2</f>
        <v>8814.0275999999994</v>
      </c>
      <c r="E16" s="12">
        <v>9</v>
      </c>
      <c r="F16" s="10">
        <f>E16*((((((IF(C16="A1",'[1]TABLAS PERSONAL FUNCIONARIO Y R'!$E$12,IF(C16="A2",'[1]TABLAS PERSONAL FUNCIONARIO Y R'!$E$13,IF(C16="B",'[1]TABLAS PERSONAL FUNCIONARIO Y R'!$E$14,IF(C16="C1",'[1]TABLAS PERSONAL FUNCIONARIO Y R'!$E$15,IF(C16="C2",'[1]TABLAS PERSONAL FUNCIONARIO Y R'!$E$16,IF(C16="AP",'[1]TABLAS PERSONAL FUNCIONARIO Y R'!$E$17))))))))))))*'[1]TABLAS PERSONAL FUNCIONARIO Y R'!$I$2</f>
        <v>2899.3463999999999</v>
      </c>
      <c r="G16" s="12">
        <v>16</v>
      </c>
      <c r="H16" s="10">
        <f>IF(G16=16,'[1]TABLAS PERSONAL FUNCIONARIO Y R'!$I$37,IF(G16=14,'[1]TABLAS PERSONAL FUNCIONARIO Y R'!$I$39,IF(G16=10,'[1]TABLAS PERSONAL FUNCIONARIO Y R'!$I$43,IF(G16=17,'[1]TABLAS PERSONAL FUNCIONARIO Y R'!$I$36,IF(G16=22,'[1]TABLAS PERSONAL FUNCIONARIO Y R'!$I$31,IF(G16=24,'[1]TABLAS PERSONAL FUNCIONARIO Y R'!$I$29,IF(G16=20,'[1]TABLAS PERSONAL FUNCIONARIO Y R'!$I$33,IF(G16=18,'[1]TABLAS PERSONAL FUNCIONARIO Y R'!$I$35,IF(G16=28,'[1]TABLAS PERSONAL FUNCIONARIO Y R'!$I$25,IF(G16=26,'[1]TABLAS PERSONAL FUNCIONARIO Y R'!$I$27))))))))))*'[1]TABLAS PERSONAL FUNCIONARIO Y R'!$I$2</f>
        <v>4283.5716000000002</v>
      </c>
      <c r="I16" s="10">
        <f>IF(C16="A1",'[1]TABLAS PERSONAL FUNCIONARIO Y R'!$D$42+'[1]TABLAS PERSONAL FUNCIONARIO Y R'!$E$42*'[1]ANEXO PERSONAL FUNCIONARIOS Y R'!E29,IF(C16="A2",'[1]TABLAS PERSONAL FUNCIONARIO Y R'!$D$43+'[1]TABLAS PERSONAL FUNCIONARIO Y R'!$E$43*'[1]ANEXO PERSONAL FUNCIONARIOS Y R'!E29,IF(C16="C1",'[1]TABLAS PERSONAL FUNCIONARIO Y R'!$D$45+'[1]TABLAS PERSONAL FUNCIONARIO Y R'!$E$45*'[1]ANEXO PERSONAL FUNCIONARIOS Y R'!E29,IF(C16="C2",'[1]TABLAS PERSONAL FUNCIONARIO Y R'!$D$46+'[1]TABLAS PERSONAL FUNCIONARIO Y R'!$E$46*'[1]ANEXO PERSONAL FUNCIONARIOS Y R'!E29,IF(C16="AP",'[1]TABLAS PERSONAL FUNCIONARIO Y R'!$D$47+'[1]TABLAS PERSONAL FUNCIONARIO Y R'!$E$47*'[1]ANEXO PERSONAL FUNCIONARIOS Y R'!E29)))))*'[1]TABLAS PERSONAL FUNCIONARIO Y R'!$I$2</f>
        <v>1687.0434</v>
      </c>
      <c r="J16" s="10">
        <f t="shared" si="3"/>
        <v>713.92860000000007</v>
      </c>
      <c r="K16" s="9">
        <v>975</v>
      </c>
      <c r="L16" s="10">
        <f>K16*'[1]TABLAS PERSONAL FUNCIONARIO Y R'!$D$2</f>
        <v>9128.6324999999997</v>
      </c>
      <c r="M16" s="13">
        <f t="shared" si="4"/>
        <v>1521.43875</v>
      </c>
      <c r="N16" s="10">
        <f t="shared" si="5"/>
        <v>29047.988849999994</v>
      </c>
    </row>
    <row r="17" spans="1:14" ht="22.5" x14ac:dyDescent="0.25">
      <c r="A17" s="12" t="s">
        <v>42</v>
      </c>
      <c r="B17" s="9" t="s">
        <v>45</v>
      </c>
      <c r="C17" s="9" t="s">
        <v>22</v>
      </c>
      <c r="D17" s="10">
        <f>IF(C17="A1",'[1]TABLAS PERSONAL FUNCIONARIO Y R'!$D$12,IF(C17="A2",'[1]TABLAS PERSONAL FUNCIONARIO Y R'!$D$13,IF(C17="B",'[1]TABLAS PERSONAL FUNCIONARIO Y R'!$D$14,IF(C17="C1",'[1]TABLAS PERSONAL FUNCIONARIO Y R'!$D$15,IF(C17="C2",'[1]TABLAS PERSONAL FUNCIONARIO Y R'!$D$16,IF(C17="AP",'[1]TABLAS PERSONAL FUNCIONARIO Y R'!$D$17))))))*'[1]TABLAS PERSONAL FUNCIONARIO Y R'!$I$2</f>
        <v>8814.0275999999994</v>
      </c>
      <c r="E17" s="12">
        <v>9</v>
      </c>
      <c r="F17" s="10">
        <f>E17*((((((IF(C17="A1",'[1]TABLAS PERSONAL FUNCIONARIO Y R'!$E$12,IF(C17="A2",'[1]TABLAS PERSONAL FUNCIONARIO Y R'!$E$13,IF(C17="B",'[1]TABLAS PERSONAL FUNCIONARIO Y R'!$E$14,IF(C17="C1",'[1]TABLAS PERSONAL FUNCIONARIO Y R'!$E$15,IF(C17="C2",'[1]TABLAS PERSONAL FUNCIONARIO Y R'!$E$16,IF(C17="AP",'[1]TABLAS PERSONAL FUNCIONARIO Y R'!$E$17))))))))))))*'[1]TABLAS PERSONAL FUNCIONARIO Y R'!$I$2</f>
        <v>2899.3463999999999</v>
      </c>
      <c r="G17" s="12">
        <v>16</v>
      </c>
      <c r="H17" s="10">
        <f>IF(G17=16,'[1]TABLAS PERSONAL FUNCIONARIO Y R'!$I$37,IF(G17=14,'[1]TABLAS PERSONAL FUNCIONARIO Y R'!$I$39,IF(G17=10,'[1]TABLAS PERSONAL FUNCIONARIO Y R'!$I$43,IF(G17=17,'[1]TABLAS PERSONAL FUNCIONARIO Y R'!$I$36,IF(G17=22,'[1]TABLAS PERSONAL FUNCIONARIO Y R'!$I$31,IF(G17=24,'[1]TABLAS PERSONAL FUNCIONARIO Y R'!$I$29,IF(G17=20,'[1]TABLAS PERSONAL FUNCIONARIO Y R'!$I$33,IF(G17=18,'[1]TABLAS PERSONAL FUNCIONARIO Y R'!$I$35,IF(G17=28,'[1]TABLAS PERSONAL FUNCIONARIO Y R'!$I$25,IF(G17=26,'[1]TABLAS PERSONAL FUNCIONARIO Y R'!$I$27))))))))))*'[1]TABLAS PERSONAL FUNCIONARIO Y R'!$I$2</f>
        <v>4283.5716000000002</v>
      </c>
      <c r="I17" s="10">
        <f>IF(C17="A1",'[1]TABLAS PERSONAL FUNCIONARIO Y R'!$D$42+'[1]TABLAS PERSONAL FUNCIONARIO Y R'!$E$42*'[1]ANEXO PERSONAL FUNCIONARIOS Y R'!E30,IF(C17="A2",'[1]TABLAS PERSONAL FUNCIONARIO Y R'!$D$43+'[1]TABLAS PERSONAL FUNCIONARIO Y R'!$E$43*'[1]ANEXO PERSONAL FUNCIONARIOS Y R'!E30,IF(C17="C1",'[1]TABLAS PERSONAL FUNCIONARIO Y R'!$D$45+'[1]TABLAS PERSONAL FUNCIONARIO Y R'!$E$45*'[1]ANEXO PERSONAL FUNCIONARIOS Y R'!E30,IF(C17="C2",'[1]TABLAS PERSONAL FUNCIONARIO Y R'!$D$46+'[1]TABLAS PERSONAL FUNCIONARIO Y R'!$E$46*'[1]ANEXO PERSONAL FUNCIONARIOS Y R'!E30,IF(C17="AP",'[1]TABLAS PERSONAL FUNCIONARIO Y R'!$D$47+'[1]TABLAS PERSONAL FUNCIONARIO Y R'!$E$47*'[1]ANEXO PERSONAL FUNCIONARIOS Y R'!E30)))))*'[1]TABLAS PERSONAL FUNCIONARIO Y R'!$I$2</f>
        <v>1687.0434</v>
      </c>
      <c r="J17" s="10">
        <f t="shared" si="3"/>
        <v>713.92860000000007</v>
      </c>
      <c r="K17" s="9">
        <v>975</v>
      </c>
      <c r="L17" s="10">
        <f>K17*'[1]TABLAS PERSONAL FUNCIONARIO Y R'!$D$2</f>
        <v>9128.6324999999997</v>
      </c>
      <c r="M17" s="13">
        <f t="shared" si="4"/>
        <v>1521.43875</v>
      </c>
      <c r="N17" s="10">
        <f t="shared" si="5"/>
        <v>29047.988849999994</v>
      </c>
    </row>
    <row r="18" spans="1:14" ht="22.5" x14ac:dyDescent="0.25">
      <c r="A18" s="12" t="s">
        <v>42</v>
      </c>
      <c r="B18" s="9" t="s">
        <v>46</v>
      </c>
      <c r="C18" s="9" t="s">
        <v>22</v>
      </c>
      <c r="D18" s="10">
        <f>IF(C18="A1",'[1]TABLAS PERSONAL FUNCIONARIO Y R'!$D$12,IF(C18="A2",'[1]TABLAS PERSONAL FUNCIONARIO Y R'!$D$13,IF(C18="B",'[1]TABLAS PERSONAL FUNCIONARIO Y R'!$D$14,IF(C18="C1",'[1]TABLAS PERSONAL FUNCIONARIO Y R'!$D$15,IF(C18="C2",'[1]TABLAS PERSONAL FUNCIONARIO Y R'!$D$16,IF(C18="AP",'[1]TABLAS PERSONAL FUNCIONARIO Y R'!$D$17))))))*'[1]TABLAS PERSONAL FUNCIONARIO Y R'!$I$2</f>
        <v>8814.0275999999994</v>
      </c>
      <c r="E18" s="12">
        <v>7</v>
      </c>
      <c r="F18" s="10">
        <f>E18*((((((IF(C18="A1",'[1]TABLAS PERSONAL FUNCIONARIO Y R'!$E$12,IF(C18="A2",'[1]TABLAS PERSONAL FUNCIONARIO Y R'!$E$13,IF(C18="B",'[1]TABLAS PERSONAL FUNCIONARIO Y R'!$E$14,IF(C18="C1",'[1]TABLAS PERSONAL FUNCIONARIO Y R'!$E$15,IF(C18="C2",'[1]TABLAS PERSONAL FUNCIONARIO Y R'!$E$16,IF(C18="AP",'[1]TABLAS PERSONAL FUNCIONARIO Y R'!$E$17))))))))))))*'[1]TABLAS PERSONAL FUNCIONARIO Y R'!$I$2</f>
        <v>2255.0472</v>
      </c>
      <c r="G18" s="12">
        <v>16</v>
      </c>
      <c r="H18" s="10">
        <f>IF(G18=16,'[1]TABLAS PERSONAL FUNCIONARIO Y R'!$I$37,IF(G18=14,'[1]TABLAS PERSONAL FUNCIONARIO Y R'!$I$39,IF(G18=10,'[1]TABLAS PERSONAL FUNCIONARIO Y R'!$I$43,IF(G18=17,'[1]TABLAS PERSONAL FUNCIONARIO Y R'!$I$36,IF(G18=22,'[1]TABLAS PERSONAL FUNCIONARIO Y R'!$I$31,IF(G18=24,'[1]TABLAS PERSONAL FUNCIONARIO Y R'!$I$29,IF(G18=20,'[1]TABLAS PERSONAL FUNCIONARIO Y R'!$I$33,IF(G18=18,'[1]TABLAS PERSONAL FUNCIONARIO Y R'!$I$35,IF(G18=28,'[1]TABLAS PERSONAL FUNCIONARIO Y R'!$I$25,IF(G18=26,'[1]TABLAS PERSONAL FUNCIONARIO Y R'!$I$27))))))))))*'[1]TABLAS PERSONAL FUNCIONARIO Y R'!$I$2</f>
        <v>4283.5716000000002</v>
      </c>
      <c r="I18" s="10">
        <f>IF(C18="A1",'[1]TABLAS PERSONAL FUNCIONARIO Y R'!$D$42+'[1]TABLAS PERSONAL FUNCIONARIO Y R'!$E$42*'[1]ANEXO PERSONAL FUNCIONARIOS Y R'!E31,IF(C18="A2",'[1]TABLAS PERSONAL FUNCIONARIO Y R'!$D$43+'[1]TABLAS PERSONAL FUNCIONARIO Y R'!$E$43*'[1]ANEXO PERSONAL FUNCIONARIOS Y R'!E31,IF(C18="C1",'[1]TABLAS PERSONAL FUNCIONARIO Y R'!$D$45+'[1]TABLAS PERSONAL FUNCIONARIO Y R'!$E$45*'[1]ANEXO PERSONAL FUNCIONARIOS Y R'!E31,IF(C18="C2",'[1]TABLAS PERSONAL FUNCIONARIO Y R'!$D$46+'[1]TABLAS PERSONAL FUNCIONARIO Y R'!$E$46*'[1]ANEXO PERSONAL FUNCIONARIOS Y R'!E31,IF(C18="AP",'[1]TABLAS PERSONAL FUNCIONARIO Y R'!$D$47+'[1]TABLAS PERSONAL FUNCIONARIO Y R'!$E$47*'[1]ANEXO PERSONAL FUNCIONARIOS Y R'!E31)))))*'[1]TABLAS PERSONAL FUNCIONARIO Y R'!$I$2</f>
        <v>1594.2850000000001</v>
      </c>
      <c r="J18" s="10">
        <f t="shared" si="3"/>
        <v>713.92860000000007</v>
      </c>
      <c r="K18" s="9">
        <v>975</v>
      </c>
      <c r="L18" s="10">
        <f>K18*'[1]TABLAS PERSONAL FUNCIONARIO Y R'!$D$2</f>
        <v>9128.6324999999997</v>
      </c>
      <c r="M18" s="13">
        <f t="shared" si="4"/>
        <v>1521.43875</v>
      </c>
      <c r="N18" s="10">
        <f t="shared" si="5"/>
        <v>28310.931250000001</v>
      </c>
    </row>
    <row r="19" spans="1:14" ht="22.5" x14ac:dyDescent="0.25">
      <c r="A19" s="12" t="s">
        <v>47</v>
      </c>
      <c r="B19" s="9" t="s">
        <v>48</v>
      </c>
      <c r="C19" s="9" t="s">
        <v>22</v>
      </c>
      <c r="D19" s="10">
        <f>IF(C19="A1",'[1]TABLAS PERSONAL FUNCIONARIO Y R'!$D$12,IF(C19="A2",'[1]TABLAS PERSONAL FUNCIONARIO Y R'!$D$13,IF(C19="B",'[1]TABLAS PERSONAL FUNCIONARIO Y R'!$D$14,IF(C19="C1",'[1]TABLAS PERSONAL FUNCIONARIO Y R'!$D$15,IF(C19="C2",'[1]TABLAS PERSONAL FUNCIONARIO Y R'!$D$16,IF(C19="AP",'[1]TABLAS PERSONAL FUNCIONARIO Y R'!$D$17))))))*'[1]TABLAS PERSONAL FUNCIONARIO Y R'!$I$2</f>
        <v>8814.0275999999994</v>
      </c>
      <c r="E19" s="12">
        <v>7</v>
      </c>
      <c r="F19" s="10">
        <f>E19*((((((IF(C19="A1",'[1]TABLAS PERSONAL FUNCIONARIO Y R'!$E$12,IF(C19="A2",'[1]TABLAS PERSONAL FUNCIONARIO Y R'!$E$13,IF(C19="B",'[1]TABLAS PERSONAL FUNCIONARIO Y R'!$E$14,IF(C19="C1",'[1]TABLAS PERSONAL FUNCIONARIO Y R'!$E$15,IF(C19="C2",'[1]TABLAS PERSONAL FUNCIONARIO Y R'!$E$16,IF(C19="AP",'[1]TABLAS PERSONAL FUNCIONARIO Y R'!$E$17))))))))))))*'[1]TABLAS PERSONAL FUNCIONARIO Y R'!$I$2</f>
        <v>2255.0472</v>
      </c>
      <c r="G19" s="12">
        <v>16</v>
      </c>
      <c r="H19" s="10">
        <f>IF(G19=16,'[1]TABLAS PERSONAL FUNCIONARIO Y R'!$I$37,IF(G19=14,'[1]TABLAS PERSONAL FUNCIONARIO Y R'!$I$39,IF(G19=10,'[1]TABLAS PERSONAL FUNCIONARIO Y R'!$I$43,IF(G19=17,'[1]TABLAS PERSONAL FUNCIONARIO Y R'!$I$36,IF(G19=22,'[1]TABLAS PERSONAL FUNCIONARIO Y R'!$I$31,IF(G19=24,'[1]TABLAS PERSONAL FUNCIONARIO Y R'!$I$29,IF(G19=20,'[1]TABLAS PERSONAL FUNCIONARIO Y R'!$I$33,IF(G19=18,'[1]TABLAS PERSONAL FUNCIONARIO Y R'!$I$35,IF(G19=28,'[1]TABLAS PERSONAL FUNCIONARIO Y R'!$I$25,IF(G19=26,'[1]TABLAS PERSONAL FUNCIONARIO Y R'!$I$27))))))))))*'[1]TABLAS PERSONAL FUNCIONARIO Y R'!$I$2</f>
        <v>4283.5716000000002</v>
      </c>
      <c r="I19" s="10">
        <f>IF(C19="A1",'[1]TABLAS PERSONAL FUNCIONARIO Y R'!$D$42+'[1]TABLAS PERSONAL FUNCIONARIO Y R'!$E$42*'[1]ANEXO PERSONAL FUNCIONARIOS Y R'!E32,IF(C19="A2",'[1]TABLAS PERSONAL FUNCIONARIO Y R'!$D$43+'[1]TABLAS PERSONAL FUNCIONARIO Y R'!$E$43*'[1]ANEXO PERSONAL FUNCIONARIOS Y R'!E32,IF(C19="C1",'[1]TABLAS PERSONAL FUNCIONARIO Y R'!$D$45+'[1]TABLAS PERSONAL FUNCIONARIO Y R'!$E$45*'[1]ANEXO PERSONAL FUNCIONARIOS Y R'!E32,IF(C19="C2",'[1]TABLAS PERSONAL FUNCIONARIO Y R'!$D$46+'[1]TABLAS PERSONAL FUNCIONARIO Y R'!$E$46*'[1]ANEXO PERSONAL FUNCIONARIOS Y R'!E32,IF(C19="AP",'[1]TABLAS PERSONAL FUNCIONARIO Y R'!$D$47+'[1]TABLAS PERSONAL FUNCIONARIO Y R'!$E$47*'[1]ANEXO PERSONAL FUNCIONARIOS Y R'!E32)))))*'[1]TABLAS PERSONAL FUNCIONARIO Y R'!$I$2</f>
        <v>1594.2850000000001</v>
      </c>
      <c r="J19" s="10">
        <f t="shared" si="3"/>
        <v>713.92860000000007</v>
      </c>
      <c r="K19" s="9">
        <v>825</v>
      </c>
      <c r="L19" s="10">
        <f>K19*'[1]TABLAS PERSONAL FUNCIONARIO Y R'!$D$2</f>
        <v>7724.2275</v>
      </c>
      <c r="M19" s="13">
        <f t="shared" si="4"/>
        <v>1287.3712499999999</v>
      </c>
      <c r="N19" s="10">
        <f t="shared" si="5"/>
        <v>26672.458749999998</v>
      </c>
    </row>
    <row r="20" spans="1:14" ht="22.5" x14ac:dyDescent="0.25">
      <c r="A20" s="12" t="s">
        <v>42</v>
      </c>
      <c r="B20" s="9" t="s">
        <v>49</v>
      </c>
      <c r="C20" s="9" t="s">
        <v>22</v>
      </c>
      <c r="D20" s="10">
        <f>IF(C20="A1",'[1]TABLAS PERSONAL FUNCIONARIO Y R'!$D$12,IF(C20="A2",'[1]TABLAS PERSONAL FUNCIONARIO Y R'!$D$13,IF(C20="B",'[1]TABLAS PERSONAL FUNCIONARIO Y R'!$D$14,IF(C20="C1",'[1]TABLAS PERSONAL FUNCIONARIO Y R'!$D$15,IF(C20="C2",'[1]TABLAS PERSONAL FUNCIONARIO Y R'!$D$16,IF(C20="AP",'[1]TABLAS PERSONAL FUNCIONARIO Y R'!$D$17))))))*'[1]TABLAS PERSONAL FUNCIONARIO Y R'!$I$2</f>
        <v>8814.0275999999994</v>
      </c>
      <c r="E20" s="12">
        <v>8</v>
      </c>
      <c r="F20" s="10">
        <f>E20*((((((IF(C20="A1",'[1]TABLAS PERSONAL FUNCIONARIO Y R'!$E$12,IF(C20="A2",'[1]TABLAS PERSONAL FUNCIONARIO Y R'!$E$13,IF(C20="B",'[1]TABLAS PERSONAL FUNCIONARIO Y R'!$E$14,IF(C20="C1",'[1]TABLAS PERSONAL FUNCIONARIO Y R'!$E$15,IF(C20="C2",'[1]TABLAS PERSONAL FUNCIONARIO Y R'!$E$16,IF(C20="AP",'[1]TABLAS PERSONAL FUNCIONARIO Y R'!$E$17))))))))))))*'[1]TABLAS PERSONAL FUNCIONARIO Y R'!$I$2</f>
        <v>2577.1967999999997</v>
      </c>
      <c r="G20" s="12">
        <v>16</v>
      </c>
      <c r="H20" s="10">
        <f>IF(G20=16,'[1]TABLAS PERSONAL FUNCIONARIO Y R'!$I$37,IF(G20=14,'[1]TABLAS PERSONAL FUNCIONARIO Y R'!$I$39,IF(G20=10,'[1]TABLAS PERSONAL FUNCIONARIO Y R'!$I$43,IF(G20=17,'[1]TABLAS PERSONAL FUNCIONARIO Y R'!$I$36,IF(G20=22,'[1]TABLAS PERSONAL FUNCIONARIO Y R'!$I$31,IF(G20=24,'[1]TABLAS PERSONAL FUNCIONARIO Y R'!$I$29,IF(G20=20,'[1]TABLAS PERSONAL FUNCIONARIO Y R'!$I$33,IF(G20=18,'[1]TABLAS PERSONAL FUNCIONARIO Y R'!$I$35,IF(G20=28,'[1]TABLAS PERSONAL FUNCIONARIO Y R'!$I$25,IF(G20=26,'[1]TABLAS PERSONAL FUNCIONARIO Y R'!$I$27))))))))))*'[1]TABLAS PERSONAL FUNCIONARIO Y R'!$I$2</f>
        <v>4283.5716000000002</v>
      </c>
      <c r="I20" s="10">
        <f>IF(C20="A1",'[1]TABLAS PERSONAL FUNCIONARIO Y R'!$D$42+'[1]TABLAS PERSONAL FUNCIONARIO Y R'!$E$42*'[1]ANEXO PERSONAL FUNCIONARIOS Y R'!E33,IF(C20="A2",'[1]TABLAS PERSONAL FUNCIONARIO Y R'!$D$43+'[1]TABLAS PERSONAL FUNCIONARIO Y R'!$E$43*'[1]ANEXO PERSONAL FUNCIONARIOS Y R'!E33,IF(C20="C1",'[1]TABLAS PERSONAL FUNCIONARIO Y R'!$D$45+'[1]TABLAS PERSONAL FUNCIONARIO Y R'!$E$45*'[1]ANEXO PERSONAL FUNCIONARIOS Y R'!E33,IF(C20="C2",'[1]TABLAS PERSONAL FUNCIONARIO Y R'!$D$46+'[1]TABLAS PERSONAL FUNCIONARIO Y R'!$E$46*'[1]ANEXO PERSONAL FUNCIONARIOS Y R'!E33,IF(C20="AP",'[1]TABLAS PERSONAL FUNCIONARIO Y R'!$D$47+'[1]TABLAS PERSONAL FUNCIONARIO Y R'!$E$47*'[1]ANEXO PERSONAL FUNCIONARIOS Y R'!E33)))))*'[1]TABLAS PERSONAL FUNCIONARIO Y R'!$I$2</f>
        <v>1640.6642000000002</v>
      </c>
      <c r="J20" s="10">
        <f t="shared" si="3"/>
        <v>713.92860000000007</v>
      </c>
      <c r="K20" s="9">
        <v>975</v>
      </c>
      <c r="L20" s="10">
        <f>K20*'[1]TABLAS PERSONAL FUNCIONARIO Y R'!$D$2</f>
        <v>9128.6324999999997</v>
      </c>
      <c r="M20" s="13">
        <f t="shared" si="4"/>
        <v>1521.43875</v>
      </c>
      <c r="N20" s="10">
        <f t="shared" si="5"/>
        <v>28679.460050000002</v>
      </c>
    </row>
    <row r="21" spans="1:14" ht="22.5" x14ac:dyDescent="0.25">
      <c r="A21" s="12" t="s">
        <v>42</v>
      </c>
      <c r="B21" s="9" t="s">
        <v>50</v>
      </c>
      <c r="C21" s="9" t="s">
        <v>22</v>
      </c>
      <c r="D21" s="10">
        <f>IF(C21="A1",'[1]TABLAS PERSONAL FUNCIONARIO Y R'!$D$12,IF(C21="A2",'[1]TABLAS PERSONAL FUNCIONARIO Y R'!$D$13,IF(C21="B",'[1]TABLAS PERSONAL FUNCIONARIO Y R'!$D$14,IF(C21="C1",'[1]TABLAS PERSONAL FUNCIONARIO Y R'!$D$15,IF(C21="C2",'[1]TABLAS PERSONAL FUNCIONARIO Y R'!$D$16,IF(C21="AP",'[1]TABLAS PERSONAL FUNCIONARIO Y R'!$D$17))))))*'[1]TABLAS PERSONAL FUNCIONARIO Y R'!$I$2</f>
        <v>8814.0275999999994</v>
      </c>
      <c r="E21" s="12">
        <v>5</v>
      </c>
      <c r="F21" s="10">
        <f>E21*((((((IF(C21="A1",'[1]TABLAS PERSONAL FUNCIONARIO Y R'!$E$12,IF(C21="A2",'[1]TABLAS PERSONAL FUNCIONARIO Y R'!$E$13,IF(C21="B",'[1]TABLAS PERSONAL FUNCIONARIO Y R'!$E$14,IF(C21="C1",'[1]TABLAS PERSONAL FUNCIONARIO Y R'!$E$15,IF(C21="C2",'[1]TABLAS PERSONAL FUNCIONARIO Y R'!$E$16,IF(C21="AP",'[1]TABLAS PERSONAL FUNCIONARIO Y R'!$E$17))))))))))))*'[1]TABLAS PERSONAL FUNCIONARIO Y R'!$I$2</f>
        <v>1610.748</v>
      </c>
      <c r="G21" s="12">
        <v>16</v>
      </c>
      <c r="H21" s="10">
        <f>IF(G21=16,'[1]TABLAS PERSONAL FUNCIONARIO Y R'!$I$37,IF(G21=14,'[1]TABLAS PERSONAL FUNCIONARIO Y R'!$I$39,IF(G21=10,'[1]TABLAS PERSONAL FUNCIONARIO Y R'!$I$43,IF(G21=17,'[1]TABLAS PERSONAL FUNCIONARIO Y R'!$I$36,IF(G21=22,'[1]TABLAS PERSONAL FUNCIONARIO Y R'!$I$31,IF(G21=24,'[1]TABLAS PERSONAL FUNCIONARIO Y R'!$I$29,IF(G21=20,'[1]TABLAS PERSONAL FUNCIONARIO Y R'!$I$33,IF(G21=18,'[1]TABLAS PERSONAL FUNCIONARIO Y R'!$I$35,IF(G21=28,'[1]TABLAS PERSONAL FUNCIONARIO Y R'!$I$25,IF(G21=26,'[1]TABLAS PERSONAL FUNCIONARIO Y R'!$I$27))))))))))*'[1]TABLAS PERSONAL FUNCIONARIO Y R'!$I$2</f>
        <v>4283.5716000000002</v>
      </c>
      <c r="I21" s="10">
        <f>IF(C21="A1",'[1]TABLAS PERSONAL FUNCIONARIO Y R'!$D$42+'[1]TABLAS PERSONAL FUNCIONARIO Y R'!$E$42*'[1]ANEXO PERSONAL FUNCIONARIOS Y R'!E34,IF(C21="A2",'[1]TABLAS PERSONAL FUNCIONARIO Y R'!$D$43+'[1]TABLAS PERSONAL FUNCIONARIO Y R'!$E$43*'[1]ANEXO PERSONAL FUNCIONARIOS Y R'!E34,IF(C21="C1",'[1]TABLAS PERSONAL FUNCIONARIO Y R'!$D$45+'[1]TABLAS PERSONAL FUNCIONARIO Y R'!$E$45*'[1]ANEXO PERSONAL FUNCIONARIOS Y R'!E34,IF(C21="C2",'[1]TABLAS PERSONAL FUNCIONARIO Y R'!$D$46+'[1]TABLAS PERSONAL FUNCIONARIO Y R'!$E$46*'[1]ANEXO PERSONAL FUNCIONARIOS Y R'!E34,IF(C21="AP",'[1]TABLAS PERSONAL FUNCIONARIO Y R'!$D$47+'[1]TABLAS PERSONAL FUNCIONARIO Y R'!$E$47*'[1]ANEXO PERSONAL FUNCIONARIOS Y R'!E34)))))*'[1]TABLAS PERSONAL FUNCIONARIO Y R'!$I$2</f>
        <v>1501.5265999999999</v>
      </c>
      <c r="J21" s="10">
        <f t="shared" si="3"/>
        <v>713.92860000000007</v>
      </c>
      <c r="K21" s="9">
        <v>975</v>
      </c>
      <c r="L21" s="10">
        <f>K21*'[1]TABLAS PERSONAL FUNCIONARIO Y R'!$D$2</f>
        <v>9128.6324999999997</v>
      </c>
      <c r="M21" s="13">
        <f t="shared" si="4"/>
        <v>1521.43875</v>
      </c>
      <c r="N21" s="10">
        <f t="shared" si="5"/>
        <v>27573.873649999994</v>
      </c>
    </row>
    <row r="22" spans="1:14" ht="22.5" x14ac:dyDescent="0.25">
      <c r="A22" s="12" t="s">
        <v>42</v>
      </c>
      <c r="B22" s="9" t="s">
        <v>51</v>
      </c>
      <c r="C22" s="9" t="s">
        <v>22</v>
      </c>
      <c r="D22" s="10">
        <f>IF(C22="A1",'[1]TABLAS PERSONAL FUNCIONARIO Y R'!$D$12,IF(C22="A2",'[1]TABLAS PERSONAL FUNCIONARIO Y R'!$D$13,IF(C22="B",'[1]TABLAS PERSONAL FUNCIONARIO Y R'!$D$14,IF(C22="C1",'[1]TABLAS PERSONAL FUNCIONARIO Y R'!$D$15,IF(C22="C2",'[1]TABLAS PERSONAL FUNCIONARIO Y R'!$D$16,IF(C22="AP",'[1]TABLAS PERSONAL FUNCIONARIO Y R'!$D$17))))))*'[1]TABLAS PERSONAL FUNCIONARIO Y R'!$I$2</f>
        <v>8814.0275999999994</v>
      </c>
      <c r="E22" s="12">
        <v>5</v>
      </c>
      <c r="F22" s="10">
        <f>E22*((((((IF(C22="A1",'[1]TABLAS PERSONAL FUNCIONARIO Y R'!$E$12,IF(C22="A2",'[1]TABLAS PERSONAL FUNCIONARIO Y R'!$E$13,IF(C22="B",'[1]TABLAS PERSONAL FUNCIONARIO Y R'!$E$14,IF(C22="C1",'[1]TABLAS PERSONAL FUNCIONARIO Y R'!$E$15,IF(C22="C2",'[1]TABLAS PERSONAL FUNCIONARIO Y R'!$E$16,IF(C22="AP",'[1]TABLAS PERSONAL FUNCIONARIO Y R'!$E$17))))))))))))*'[1]TABLAS PERSONAL FUNCIONARIO Y R'!$I$2</f>
        <v>1610.748</v>
      </c>
      <c r="G22" s="12">
        <v>16</v>
      </c>
      <c r="H22" s="10">
        <f>IF(G22=16,'[1]TABLAS PERSONAL FUNCIONARIO Y R'!$I$37,IF(G22=14,'[1]TABLAS PERSONAL FUNCIONARIO Y R'!$I$39,IF(G22=10,'[1]TABLAS PERSONAL FUNCIONARIO Y R'!$I$43,IF(G22=17,'[1]TABLAS PERSONAL FUNCIONARIO Y R'!$I$36,IF(G22=22,'[1]TABLAS PERSONAL FUNCIONARIO Y R'!$I$31,IF(G22=24,'[1]TABLAS PERSONAL FUNCIONARIO Y R'!$I$29,IF(G22=20,'[1]TABLAS PERSONAL FUNCIONARIO Y R'!$I$33,IF(G22=18,'[1]TABLAS PERSONAL FUNCIONARIO Y R'!$I$35,IF(G22=28,'[1]TABLAS PERSONAL FUNCIONARIO Y R'!$I$25,IF(G22=26,'[1]TABLAS PERSONAL FUNCIONARIO Y R'!$I$27))))))))))*'[1]TABLAS PERSONAL FUNCIONARIO Y R'!$I$2</f>
        <v>4283.5716000000002</v>
      </c>
      <c r="I22" s="10">
        <f>IF(C22="A1",'[1]TABLAS PERSONAL FUNCIONARIO Y R'!$D$42+'[1]TABLAS PERSONAL FUNCIONARIO Y R'!$E$42*'[1]ANEXO PERSONAL FUNCIONARIOS Y R'!E35,IF(C22="A2",'[1]TABLAS PERSONAL FUNCIONARIO Y R'!$D$43+'[1]TABLAS PERSONAL FUNCIONARIO Y R'!$E$43*'[1]ANEXO PERSONAL FUNCIONARIOS Y R'!E35,IF(C22="C1",'[1]TABLAS PERSONAL FUNCIONARIO Y R'!$D$45+'[1]TABLAS PERSONAL FUNCIONARIO Y R'!$E$45*'[1]ANEXO PERSONAL FUNCIONARIOS Y R'!E35,IF(C22="C2",'[1]TABLAS PERSONAL FUNCIONARIO Y R'!$D$46+'[1]TABLAS PERSONAL FUNCIONARIO Y R'!$E$46*'[1]ANEXO PERSONAL FUNCIONARIOS Y R'!E35,IF(C22="AP",'[1]TABLAS PERSONAL FUNCIONARIO Y R'!$D$47+'[1]TABLAS PERSONAL FUNCIONARIO Y R'!$E$47*'[1]ANEXO PERSONAL FUNCIONARIOS Y R'!E35)))))*'[1]TABLAS PERSONAL FUNCIONARIO Y R'!$I$2</f>
        <v>1501.5265999999999</v>
      </c>
      <c r="J22" s="10">
        <f t="shared" si="3"/>
        <v>713.92860000000007</v>
      </c>
      <c r="K22" s="9">
        <v>975</v>
      </c>
      <c r="L22" s="10">
        <f>K22*'[1]TABLAS PERSONAL FUNCIONARIO Y R'!$D$2</f>
        <v>9128.6324999999997</v>
      </c>
      <c r="M22" s="13">
        <f t="shared" si="4"/>
        <v>1521.43875</v>
      </c>
      <c r="N22" s="10">
        <f t="shared" si="5"/>
        <v>27573.873649999994</v>
      </c>
    </row>
    <row r="23" spans="1:14" ht="22.5" x14ac:dyDescent="0.25">
      <c r="A23" s="12" t="s">
        <v>52</v>
      </c>
      <c r="B23" s="9" t="s">
        <v>53</v>
      </c>
      <c r="C23" s="9" t="s">
        <v>22</v>
      </c>
      <c r="D23" s="10">
        <f>IF(C23="A1",'[1]TABLAS PERSONAL FUNCIONARIO Y R'!$D$12,IF(C23="A2",'[1]TABLAS PERSONAL FUNCIONARIO Y R'!$D$13,IF(C23="B",'[1]TABLAS PERSONAL FUNCIONARIO Y R'!$D$14,IF(C23="C1",'[1]TABLAS PERSONAL FUNCIONARIO Y R'!$D$15,IF(C23="C2",'[1]TABLAS PERSONAL FUNCIONARIO Y R'!$D$16,IF(C23="AP",'[1]TABLAS PERSONAL FUNCIONARIO Y R'!$D$17))))))*'[1]TABLAS PERSONAL FUNCIONARIO Y R'!$I$2</f>
        <v>8814.0275999999994</v>
      </c>
      <c r="E23" s="12">
        <v>5</v>
      </c>
      <c r="F23" s="10">
        <f>E23*((((((IF(C23="A1",'[1]TABLAS PERSONAL FUNCIONARIO Y R'!$E$12,IF(C23="A2",'[1]TABLAS PERSONAL FUNCIONARIO Y R'!$E$13,IF(C23="B",'[1]TABLAS PERSONAL FUNCIONARIO Y R'!$E$14,IF(C23="C1",'[1]TABLAS PERSONAL FUNCIONARIO Y R'!$E$15,IF(C23="C2",'[1]TABLAS PERSONAL FUNCIONARIO Y R'!$E$16,IF(C23="AP",'[1]TABLAS PERSONAL FUNCIONARIO Y R'!$E$17))))))))))))*'[1]TABLAS PERSONAL FUNCIONARIO Y R'!$I$2</f>
        <v>1610.748</v>
      </c>
      <c r="G23" s="12">
        <v>16</v>
      </c>
      <c r="H23" s="10">
        <f>IF(G23=16,'[1]TABLAS PERSONAL FUNCIONARIO Y R'!$I$37,IF(G23=14,'[1]TABLAS PERSONAL FUNCIONARIO Y R'!$I$39,IF(G23=10,'[1]TABLAS PERSONAL FUNCIONARIO Y R'!$I$43,IF(G23=17,'[1]TABLAS PERSONAL FUNCIONARIO Y R'!$I$36,IF(G23=22,'[1]TABLAS PERSONAL FUNCIONARIO Y R'!$I$31,IF(G23=24,'[1]TABLAS PERSONAL FUNCIONARIO Y R'!$I$29,IF(G23=20,'[1]TABLAS PERSONAL FUNCIONARIO Y R'!$I$33,IF(G23=18,'[1]TABLAS PERSONAL FUNCIONARIO Y R'!$I$35,IF(G23=28,'[1]TABLAS PERSONAL FUNCIONARIO Y R'!$I$25,IF(G23=26,'[1]TABLAS PERSONAL FUNCIONARIO Y R'!$I$27))))))))))*'[1]TABLAS PERSONAL FUNCIONARIO Y R'!$I$2</f>
        <v>4283.5716000000002</v>
      </c>
      <c r="I23" s="10">
        <f>IF(C23="A1",'[1]TABLAS PERSONAL FUNCIONARIO Y R'!$D$42+'[1]TABLAS PERSONAL FUNCIONARIO Y R'!$E$42*'[1]ANEXO PERSONAL FUNCIONARIOS Y R'!E36,IF(C23="A2",'[1]TABLAS PERSONAL FUNCIONARIO Y R'!$D$43+'[1]TABLAS PERSONAL FUNCIONARIO Y R'!$E$43*'[1]ANEXO PERSONAL FUNCIONARIOS Y R'!E36,IF(C23="C1",'[1]TABLAS PERSONAL FUNCIONARIO Y R'!$D$45+'[1]TABLAS PERSONAL FUNCIONARIO Y R'!$E$45*'[1]ANEXO PERSONAL FUNCIONARIOS Y R'!E36,IF(C23="C2",'[1]TABLAS PERSONAL FUNCIONARIO Y R'!$D$46+'[1]TABLAS PERSONAL FUNCIONARIO Y R'!$E$46*'[1]ANEXO PERSONAL FUNCIONARIOS Y R'!E36,IF(C23="AP",'[1]TABLAS PERSONAL FUNCIONARIO Y R'!$D$47+'[1]TABLAS PERSONAL FUNCIONARIO Y R'!$E$47*'[1]ANEXO PERSONAL FUNCIONARIOS Y R'!E36)))))*'[1]TABLAS PERSONAL FUNCIONARIO Y R'!$I$2</f>
        <v>1501.5265999999999</v>
      </c>
      <c r="J23" s="10">
        <f t="shared" si="3"/>
        <v>713.92860000000007</v>
      </c>
      <c r="K23" s="9">
        <v>975</v>
      </c>
      <c r="L23" s="10">
        <f>K23*'[1]TABLAS PERSONAL FUNCIONARIO Y R'!$D$2</f>
        <v>9128.6324999999997</v>
      </c>
      <c r="M23" s="13">
        <f t="shared" si="4"/>
        <v>1521.43875</v>
      </c>
      <c r="N23" s="10">
        <f t="shared" si="5"/>
        <v>27573.873649999994</v>
      </c>
    </row>
    <row r="24" spans="1:14" ht="22.5" x14ac:dyDescent="0.25">
      <c r="A24" s="12" t="s">
        <v>42</v>
      </c>
      <c r="B24" s="9" t="s">
        <v>54</v>
      </c>
      <c r="C24" s="9" t="s">
        <v>22</v>
      </c>
      <c r="D24" s="10">
        <f>IF(C24="A1",'[1]TABLAS PERSONAL FUNCIONARIO Y R'!$D$12,IF(C24="A2",'[1]TABLAS PERSONAL FUNCIONARIO Y R'!$D$13,IF(C24="B",'[1]TABLAS PERSONAL FUNCIONARIO Y R'!$D$14,IF(C24="C1",'[1]TABLAS PERSONAL FUNCIONARIO Y R'!$D$15,IF(C24="C2",'[1]TABLAS PERSONAL FUNCIONARIO Y R'!$D$16,IF(C24="AP",'[1]TABLAS PERSONAL FUNCIONARIO Y R'!$D$17))))))*'[1]TABLAS PERSONAL FUNCIONARIO Y R'!$I$2</f>
        <v>8814.0275999999994</v>
      </c>
      <c r="E24" s="12">
        <v>5</v>
      </c>
      <c r="F24" s="10">
        <f>E24*((((((IF(C24="A1",'[1]TABLAS PERSONAL FUNCIONARIO Y R'!$E$12,IF(C24="A2",'[1]TABLAS PERSONAL FUNCIONARIO Y R'!$E$13,IF(C24="B",'[1]TABLAS PERSONAL FUNCIONARIO Y R'!$E$14,IF(C24="C1",'[1]TABLAS PERSONAL FUNCIONARIO Y R'!$E$15,IF(C24="C2",'[1]TABLAS PERSONAL FUNCIONARIO Y R'!$E$16,IF(C24="AP",'[1]TABLAS PERSONAL FUNCIONARIO Y R'!$E$17))))))))))))*'[1]TABLAS PERSONAL FUNCIONARIO Y R'!$I$2</f>
        <v>1610.748</v>
      </c>
      <c r="G24" s="12">
        <v>16</v>
      </c>
      <c r="H24" s="10">
        <f>IF(G24=16,'[1]TABLAS PERSONAL FUNCIONARIO Y R'!$I$37,IF(G24=14,'[1]TABLAS PERSONAL FUNCIONARIO Y R'!$I$39,IF(G24=10,'[1]TABLAS PERSONAL FUNCIONARIO Y R'!$I$43,IF(G24=17,'[1]TABLAS PERSONAL FUNCIONARIO Y R'!$I$36,IF(G24=22,'[1]TABLAS PERSONAL FUNCIONARIO Y R'!$I$31,IF(G24=24,'[1]TABLAS PERSONAL FUNCIONARIO Y R'!$I$29,IF(G24=20,'[1]TABLAS PERSONAL FUNCIONARIO Y R'!$I$33,IF(G24=18,'[1]TABLAS PERSONAL FUNCIONARIO Y R'!$I$35,IF(G24=28,'[1]TABLAS PERSONAL FUNCIONARIO Y R'!$I$25,IF(G24=26,'[1]TABLAS PERSONAL FUNCIONARIO Y R'!$I$27))))))))))*'[1]TABLAS PERSONAL FUNCIONARIO Y R'!$I$2</f>
        <v>4283.5716000000002</v>
      </c>
      <c r="I24" s="10">
        <f>IF(C24="A1",'[1]TABLAS PERSONAL FUNCIONARIO Y R'!$D$42+'[1]TABLAS PERSONAL FUNCIONARIO Y R'!$E$42*'[1]ANEXO PERSONAL FUNCIONARIOS Y R'!E37,IF(C24="A2",'[1]TABLAS PERSONAL FUNCIONARIO Y R'!$D$43+'[1]TABLAS PERSONAL FUNCIONARIO Y R'!$E$43*'[1]ANEXO PERSONAL FUNCIONARIOS Y R'!E37,IF(C24="C1",'[1]TABLAS PERSONAL FUNCIONARIO Y R'!$D$45+'[1]TABLAS PERSONAL FUNCIONARIO Y R'!$E$45*'[1]ANEXO PERSONAL FUNCIONARIOS Y R'!E37,IF(C24="C2",'[1]TABLAS PERSONAL FUNCIONARIO Y R'!$D$46+'[1]TABLAS PERSONAL FUNCIONARIO Y R'!$E$46*'[1]ANEXO PERSONAL FUNCIONARIOS Y R'!E37,IF(C24="AP",'[1]TABLAS PERSONAL FUNCIONARIO Y R'!$D$47+'[1]TABLAS PERSONAL FUNCIONARIO Y R'!$E$47*'[1]ANEXO PERSONAL FUNCIONARIOS Y R'!E37)))))*'[1]TABLAS PERSONAL FUNCIONARIO Y R'!$I$2</f>
        <v>1501.5265999999999</v>
      </c>
      <c r="J24" s="10">
        <f t="shared" si="3"/>
        <v>713.92860000000007</v>
      </c>
      <c r="K24" s="9">
        <v>975</v>
      </c>
      <c r="L24" s="10">
        <f>K24*'[1]TABLAS PERSONAL FUNCIONARIO Y R'!$D$2</f>
        <v>9128.6324999999997</v>
      </c>
      <c r="M24" s="13">
        <f t="shared" si="4"/>
        <v>1521.43875</v>
      </c>
      <c r="N24" s="10">
        <f t="shared" si="5"/>
        <v>27573.873649999994</v>
      </c>
    </row>
    <row r="25" spans="1:14" s="2" customFormat="1" ht="22.5" x14ac:dyDescent="0.25">
      <c r="A25" s="12" t="s">
        <v>42</v>
      </c>
      <c r="B25" s="9" t="s">
        <v>55</v>
      </c>
      <c r="C25" s="9" t="s">
        <v>22</v>
      </c>
      <c r="D25" s="10">
        <f>IF(C25="A1",'[1]TABLAS PERSONAL FUNCIONARIO Y R'!$D$12,IF(C25="A2",'[1]TABLAS PERSONAL FUNCIONARIO Y R'!$D$13,IF(C25="B",'[1]TABLAS PERSONAL FUNCIONARIO Y R'!$D$14,IF(C25="C1",'[1]TABLAS PERSONAL FUNCIONARIO Y R'!$D$15,IF(C25="C2",'[1]TABLAS PERSONAL FUNCIONARIO Y R'!$D$16,IF(C25="AP",'[1]TABLAS PERSONAL FUNCIONARIO Y R'!$D$17))))))*'[1]TABLAS PERSONAL FUNCIONARIO Y R'!$I$2</f>
        <v>8814.0275999999994</v>
      </c>
      <c r="E25" s="12">
        <v>2</v>
      </c>
      <c r="F25" s="10">
        <f>E25*((((((IF(C25="A1",'[1]TABLAS PERSONAL FUNCIONARIO Y R'!$E$12,IF(C25="A2",'[1]TABLAS PERSONAL FUNCIONARIO Y R'!$E$13,IF(C25="B",'[1]TABLAS PERSONAL FUNCIONARIO Y R'!$E$14,IF(C25="C1",'[1]TABLAS PERSONAL FUNCIONARIO Y R'!$E$15,IF(C25="C2",'[1]TABLAS PERSONAL FUNCIONARIO Y R'!$E$16,IF(C25="AP",'[1]TABLAS PERSONAL FUNCIONARIO Y R'!$E$17))))))))))))*'[1]TABLAS PERSONAL FUNCIONARIO Y R'!$I$2</f>
        <v>644.29919999999993</v>
      </c>
      <c r="G25" s="12">
        <v>16</v>
      </c>
      <c r="H25" s="10">
        <f>IF(G25=16,'[1]TABLAS PERSONAL FUNCIONARIO Y R'!$I$37,IF(G25=14,'[1]TABLAS PERSONAL FUNCIONARIO Y R'!$I$39,IF(G25=10,'[1]TABLAS PERSONAL FUNCIONARIO Y R'!$I$43,IF(G25=17,'[1]TABLAS PERSONAL FUNCIONARIO Y R'!$I$36,IF(G25=22,'[1]TABLAS PERSONAL FUNCIONARIO Y R'!$I$31,IF(G25=24,'[1]TABLAS PERSONAL FUNCIONARIO Y R'!$I$29,IF(G25=20,'[1]TABLAS PERSONAL FUNCIONARIO Y R'!$I$33,IF(G25=18,'[1]TABLAS PERSONAL FUNCIONARIO Y R'!$I$35,IF(G25=28,'[1]TABLAS PERSONAL FUNCIONARIO Y R'!$I$25,IF(G25=26,'[1]TABLAS PERSONAL FUNCIONARIO Y R'!$I$27))))))))))*'[1]TABLAS PERSONAL FUNCIONARIO Y R'!$I$2</f>
        <v>4283.5716000000002</v>
      </c>
      <c r="I25" s="10">
        <f>IF(C25="A1",'[1]TABLAS PERSONAL FUNCIONARIO Y R'!$D$42+'[1]TABLAS PERSONAL FUNCIONARIO Y R'!$E$42*'[1]ANEXO PERSONAL FUNCIONARIOS Y R'!E38,IF(C25="A2",'[1]TABLAS PERSONAL FUNCIONARIO Y R'!$D$43+'[1]TABLAS PERSONAL FUNCIONARIO Y R'!$E$43*'[1]ANEXO PERSONAL FUNCIONARIOS Y R'!E38,IF(C25="C1",'[1]TABLAS PERSONAL FUNCIONARIO Y R'!$D$45+'[1]TABLAS PERSONAL FUNCIONARIO Y R'!$E$45*'[1]ANEXO PERSONAL FUNCIONARIOS Y R'!E38,IF(C25="C2",'[1]TABLAS PERSONAL FUNCIONARIO Y R'!$D$46+'[1]TABLAS PERSONAL FUNCIONARIO Y R'!$E$46*'[1]ANEXO PERSONAL FUNCIONARIOS Y R'!E38,IF(C25="AP",'[1]TABLAS PERSONAL FUNCIONARIO Y R'!$D$47+'[1]TABLAS PERSONAL FUNCIONARIO Y R'!$E$47*'[1]ANEXO PERSONAL FUNCIONARIOS Y R'!E38)))))*'[1]TABLAS PERSONAL FUNCIONARIO Y R'!$I$2</f>
        <v>1362.3889999999999</v>
      </c>
      <c r="J25" s="10">
        <f t="shared" si="3"/>
        <v>713.92860000000007</v>
      </c>
      <c r="K25" s="9">
        <v>975</v>
      </c>
      <c r="L25" s="10">
        <f>K25*'[1]TABLAS PERSONAL FUNCIONARIO Y R'!$D$2</f>
        <v>9128.6324999999997</v>
      </c>
      <c r="M25" s="13">
        <f t="shared" si="4"/>
        <v>1521.43875</v>
      </c>
      <c r="N25" s="10">
        <f t="shared" si="5"/>
        <v>26468.287250000001</v>
      </c>
    </row>
    <row r="26" spans="1:14" s="11" customFormat="1" ht="22.5" x14ac:dyDescent="0.25">
      <c r="A26" s="12" t="s">
        <v>42</v>
      </c>
      <c r="B26" s="9" t="s">
        <v>56</v>
      </c>
      <c r="C26" s="9" t="s">
        <v>22</v>
      </c>
      <c r="D26" s="10">
        <f>IF(C26="A1",'[1]TABLAS PERSONAL FUNCIONARIO Y R'!$D$12,IF(C26="A2",'[1]TABLAS PERSONAL FUNCIONARIO Y R'!$D$13,IF(C26="B",'[1]TABLAS PERSONAL FUNCIONARIO Y R'!$D$14,IF(C26="C1",'[1]TABLAS PERSONAL FUNCIONARIO Y R'!$D$15,IF(C26="C2",'[1]TABLAS PERSONAL FUNCIONARIO Y R'!$D$16,IF(C26="AP",'[1]TABLAS PERSONAL FUNCIONARIO Y R'!$D$17))))))*'[1]TABLAS PERSONAL FUNCIONARIO Y R'!$I$2</f>
        <v>8814.0275999999994</v>
      </c>
      <c r="E26" s="12">
        <v>3</v>
      </c>
      <c r="F26" s="10">
        <f>E26*((((((IF(C26="A1",'[1]TABLAS PERSONAL FUNCIONARIO Y R'!$E$12,IF(C26="A2",'[1]TABLAS PERSONAL FUNCIONARIO Y R'!$E$13,IF(C26="B",'[1]TABLAS PERSONAL FUNCIONARIO Y R'!$E$14,IF(C26="C1",'[1]TABLAS PERSONAL FUNCIONARIO Y R'!$E$15,IF(C26="C2",'[1]TABLAS PERSONAL FUNCIONARIO Y R'!$E$16,IF(C26="AP",'[1]TABLAS PERSONAL FUNCIONARIO Y R'!$E$17))))))))))))*'[1]TABLAS PERSONAL FUNCIONARIO Y R'!$I$2</f>
        <v>966.44879999999989</v>
      </c>
      <c r="G26" s="12">
        <v>16</v>
      </c>
      <c r="H26" s="10">
        <f>IF(G26=16,'[1]TABLAS PERSONAL FUNCIONARIO Y R'!$I$37,IF(G26=14,'[1]TABLAS PERSONAL FUNCIONARIO Y R'!$I$39,IF(G26=10,'[1]TABLAS PERSONAL FUNCIONARIO Y R'!$I$43,IF(G26=17,'[1]TABLAS PERSONAL FUNCIONARIO Y R'!$I$36,IF(G26=22,'[1]TABLAS PERSONAL FUNCIONARIO Y R'!$I$31,IF(G26=24,'[1]TABLAS PERSONAL FUNCIONARIO Y R'!$I$29,IF(G26=20,'[1]TABLAS PERSONAL FUNCIONARIO Y R'!$I$33,IF(G26=18,'[1]TABLAS PERSONAL FUNCIONARIO Y R'!$I$35,IF(G26=28,'[1]TABLAS PERSONAL FUNCIONARIO Y R'!$I$25,IF(G26=26,'[1]TABLAS PERSONAL FUNCIONARIO Y R'!$I$27))))))))))*'[1]TABLAS PERSONAL FUNCIONARIO Y R'!$I$2</f>
        <v>4283.5716000000002</v>
      </c>
      <c r="I26" s="10">
        <f>IF(C26="A1",'[1]TABLAS PERSONAL FUNCIONARIO Y R'!$D$42+'[1]TABLAS PERSONAL FUNCIONARIO Y R'!$E$42*'[1]ANEXO PERSONAL FUNCIONARIOS Y R'!E39,IF(C26="A2",'[1]TABLAS PERSONAL FUNCIONARIO Y R'!$D$43+'[1]TABLAS PERSONAL FUNCIONARIO Y R'!$E$43*'[1]ANEXO PERSONAL FUNCIONARIOS Y R'!E39,IF(C26="C1",'[1]TABLAS PERSONAL FUNCIONARIO Y R'!$D$45+'[1]TABLAS PERSONAL FUNCIONARIO Y R'!$E$45*'[1]ANEXO PERSONAL FUNCIONARIOS Y R'!E39,IF(C26="C2",'[1]TABLAS PERSONAL FUNCIONARIO Y R'!$D$46+'[1]TABLAS PERSONAL FUNCIONARIO Y R'!$E$46*'[1]ANEXO PERSONAL FUNCIONARIOS Y R'!E39,IF(C26="AP",'[1]TABLAS PERSONAL FUNCIONARIO Y R'!$D$47+'[1]TABLAS PERSONAL FUNCIONARIO Y R'!$E$47*'[1]ANEXO PERSONAL FUNCIONARIOS Y R'!E39)))))*'[1]TABLAS PERSONAL FUNCIONARIO Y R'!$I$2</f>
        <v>1408.7682</v>
      </c>
      <c r="J26" s="10">
        <f t="shared" si="3"/>
        <v>713.92860000000007</v>
      </c>
      <c r="K26" s="9">
        <v>975</v>
      </c>
      <c r="L26" s="10">
        <f>K26*'[1]TABLAS PERSONAL FUNCIONARIO Y R'!$D$2</f>
        <v>9128.6324999999997</v>
      </c>
      <c r="M26" s="13">
        <f t="shared" si="4"/>
        <v>1521.43875</v>
      </c>
      <c r="N26" s="10">
        <f t="shared" si="5"/>
        <v>26836.816049999994</v>
      </c>
    </row>
    <row r="27" spans="1:14" ht="22.5" x14ac:dyDescent="0.25">
      <c r="A27" s="9" t="s">
        <v>57</v>
      </c>
      <c r="B27" s="9" t="s">
        <v>58</v>
      </c>
      <c r="C27" s="9" t="s">
        <v>16</v>
      </c>
      <c r="D27" s="10">
        <f>IF(C27="A1",'[1]TABLAS PERSONAL FUNCIONARIO Y R'!$D$12,IF(C27="A2",'[1]TABLAS PERSONAL FUNCIONARIO Y R'!$D$13,IF(C27="B",'[1]TABLAS PERSONAL FUNCIONARIO Y R'!$D$14,IF(C27="C1",'[1]TABLAS PERSONAL FUNCIONARIO Y R'!$D$15,IF(C27="C2",'[1]TABLAS PERSONAL FUNCIONARIO Y R'!$D$16,IF(C27="AP",'[1]TABLAS PERSONAL FUNCIONARIO Y R'!$D$17))))))*'[1]TABLAS PERSONAL FUNCIONARIO Y R'!$I$2</f>
        <v>13576.217999999999</v>
      </c>
      <c r="E27" s="9">
        <v>5</v>
      </c>
      <c r="F27" s="10">
        <f>E27*((((((IF(C27="A1",'[1]TABLAS PERSONAL FUNCIONARIO Y R'!$E$12,IF(C27="A2",'[1]TABLAS PERSONAL FUNCIONARIO Y R'!$E$13,IF(C27="B",'[1]TABLAS PERSONAL FUNCIONARIO Y R'!$E$14,IF(C27="C1",'[1]TABLAS PERSONAL FUNCIONARIO Y R'!$E$15,IF(C27="C2",'[1]TABLAS PERSONAL FUNCIONARIO Y R'!$E$16,IF(C27="AP",'[1]TABLAS PERSONAL FUNCIONARIO Y R'!$E$17))))))))))))*'[1]TABLAS PERSONAL FUNCIONARIO Y R'!$I$2</f>
        <v>2610.6480000000001</v>
      </c>
      <c r="G27" s="9">
        <v>28</v>
      </c>
      <c r="H27" s="10">
        <f>IF(G27=16,'[1]TABLAS PERSONAL FUNCIONARIO Y R'!$I$37,IF(G27=14,'[1]TABLAS PERSONAL FUNCIONARIO Y R'!$I$39,IF(G27=10,'[1]TABLAS PERSONAL FUNCIONARIO Y R'!$I$43,IF(G27=17,'[1]TABLAS PERSONAL FUNCIONARIO Y R'!$I$36,IF(G27=22,'[1]TABLAS PERSONAL FUNCIONARIO Y R'!$I$31,IF(G27=24,'[1]TABLAS PERSONAL FUNCIONARIO Y R'!$I$29,IF(G27=20,'[1]TABLAS PERSONAL FUNCIONARIO Y R'!$I$33,IF(G27=18,'[1]TABLAS PERSONAL FUNCIONARIO Y R'!$I$35,IF(G27=28,'[1]TABLAS PERSONAL FUNCIONARIO Y R'!$I$25,IF(G27=26,'[1]TABLAS PERSONAL FUNCIONARIO Y R'!$I$27))))))))))*'[1]TABLAS PERSONAL FUNCIONARIO Y R'!$I$2</f>
        <v>10189.6476</v>
      </c>
      <c r="I27" s="10">
        <f>IF(C27="A1",'[1]TABLAS PERSONAL FUNCIONARIO Y R'!$D$42+'[1]TABLAS PERSONAL FUNCIONARIO Y R'!$E$42*'[1]ANEXO PERSONAL FUNCIONARIOS Y R'!E53,IF(C27="A2",'[1]TABLAS PERSONAL FUNCIONARIO Y R'!$D$43+'[1]TABLAS PERSONAL FUNCIONARIO Y R'!$E$43*'[1]ANEXO PERSONAL FUNCIONARIOS Y R'!E53,IF(C27="C1",'[1]TABLAS PERSONAL FUNCIONARIO Y R'!$D$45+'[1]TABLAS PERSONAL FUNCIONARIO Y R'!$E$45*'[1]ANEXO PERSONAL FUNCIONARIOS Y R'!E53,IF(C27="C2",'[1]TABLAS PERSONAL FUNCIONARIO Y R'!$D$46+'[1]TABLAS PERSONAL FUNCIONARIO Y R'!$E$46*'[1]ANEXO PERSONAL FUNCIONARIOS Y R'!E53,IF(C27="AP",'[1]TABLAS PERSONAL FUNCIONARIO Y R'!$D$47+'[1]TABLAS PERSONAL FUNCIONARIO Y R'!$E$47*'[1]ANEXO PERSONAL FUNCIONARIOS Y R'!E53)))))*'[1]TABLAS PERSONAL FUNCIONARIO Y R'!$I$2</f>
        <v>1664.7021999999999</v>
      </c>
      <c r="J27" s="10">
        <f t="shared" ref="J27:J33" si="6">(H27/12)*2</f>
        <v>1698.2746</v>
      </c>
      <c r="K27" s="9">
        <v>1975</v>
      </c>
      <c r="L27" s="10">
        <f>K27*'[1]TABLAS PERSONAL FUNCIONARIO Y R'!$D$2</f>
        <v>18491.3325</v>
      </c>
      <c r="M27" s="3">
        <f t="shared" ref="M27:M33" si="7">(L27/12)*2</f>
        <v>3081.8887500000001</v>
      </c>
      <c r="N27" s="14">
        <f t="shared" ref="N27:N33" si="8">M27+L27+I27+H27+F27+D27+J27</f>
        <v>51312.711649999997</v>
      </c>
    </row>
    <row r="28" spans="1:14" ht="22.5" x14ac:dyDescent="0.25">
      <c r="A28" s="12" t="s">
        <v>59</v>
      </c>
      <c r="B28" s="9" t="s">
        <v>58</v>
      </c>
      <c r="C28" s="9" t="s">
        <v>16</v>
      </c>
      <c r="D28" s="10">
        <f>IF(C28="A1",'[1]TABLAS PERSONAL FUNCIONARIO Y R'!$D$12,IF(C28="A2",'[1]TABLAS PERSONAL FUNCIONARIO Y R'!$D$13,IF(C28="B",'[1]TABLAS PERSONAL FUNCIONARIO Y R'!$D$14,IF(C28="C1",'[1]TABLAS PERSONAL FUNCIONARIO Y R'!$D$15,IF(C28="C2",'[1]TABLAS PERSONAL FUNCIONARIO Y R'!$D$16,IF(C28="AP",'[1]TABLAS PERSONAL FUNCIONARIO Y R'!$D$17))))))*'[1]TABLAS PERSONAL FUNCIONARIO Y R'!$I$2</f>
        <v>13576.217999999999</v>
      </c>
      <c r="E28" s="12">
        <v>12</v>
      </c>
      <c r="F28" s="10">
        <f>E28*((((((IF(C28="A1",'[1]TABLAS PERSONAL FUNCIONARIO Y R'!$E$12,IF(C28="A2",'[1]TABLAS PERSONAL FUNCIONARIO Y R'!$E$13,IF(C28="B",'[1]TABLAS PERSONAL FUNCIONARIO Y R'!$E$14,IF(C28="C1",'[1]TABLAS PERSONAL FUNCIONARIO Y R'!$E$15,IF(C28="C2",'[1]TABLAS PERSONAL FUNCIONARIO Y R'!$E$16,IF(C28="AP",'[1]TABLAS PERSONAL FUNCIONARIO Y R'!$E$17))))))))))))*'[1]TABLAS PERSONAL FUNCIONARIO Y R'!$I$2</f>
        <v>6265.5552000000007</v>
      </c>
      <c r="G28" s="12">
        <v>28</v>
      </c>
      <c r="H28" s="10">
        <f>IF(G28=16,'[1]TABLAS PERSONAL FUNCIONARIO Y R'!$I$37,IF(G28=14,'[1]TABLAS PERSONAL FUNCIONARIO Y R'!$I$39,IF(G28=10,'[1]TABLAS PERSONAL FUNCIONARIO Y R'!$I$43,IF(G28=17,'[1]TABLAS PERSONAL FUNCIONARIO Y R'!$I$36,IF(G28=22,'[1]TABLAS PERSONAL FUNCIONARIO Y R'!$I$31,IF(G28=24,'[1]TABLAS PERSONAL FUNCIONARIO Y R'!$I$29,IF(G28=20,'[1]TABLAS PERSONAL FUNCIONARIO Y R'!$I$33,IF(G28=18,'[1]TABLAS PERSONAL FUNCIONARIO Y R'!$I$35,IF(G28=28,'[1]TABLAS PERSONAL FUNCIONARIO Y R'!$I$25,IF(G28=26,'[1]TABLAS PERSONAL FUNCIONARIO Y R'!$I$27))))))))))*'[1]TABLAS PERSONAL FUNCIONARIO Y R'!$I$2</f>
        <v>10189.6476</v>
      </c>
      <c r="I28" s="10">
        <f>IF(C28="A1",'[1]TABLAS PERSONAL FUNCIONARIO Y R'!$D$42+'[1]TABLAS PERSONAL FUNCIONARIO Y R'!$E$42*'[1]ANEXO PERSONAL FUNCIONARIOS Y R'!E54,IF(C28="A2",'[1]TABLAS PERSONAL FUNCIONARIO Y R'!$D$43+'[1]TABLAS PERSONAL FUNCIONARIO Y R'!$E$43*'[1]ANEXO PERSONAL FUNCIONARIOS Y R'!E54,IF(C28="C1",'[1]TABLAS PERSONAL FUNCIONARIO Y R'!$D$45+'[1]TABLAS PERSONAL FUNCIONARIO Y R'!$E$45*'[1]ANEXO PERSONAL FUNCIONARIOS Y R'!E54,IF(C28="C2",'[1]TABLAS PERSONAL FUNCIONARIO Y R'!$D$46+'[1]TABLAS PERSONAL FUNCIONARIO Y R'!$E$46*'[1]ANEXO PERSONAL FUNCIONARIOS Y R'!E54,IF(C28="AP",'[1]TABLAS PERSONAL FUNCIONARIO Y R'!$D$47+'[1]TABLAS PERSONAL FUNCIONARIO Y R'!$E$47*'[1]ANEXO PERSONAL FUNCIONARIOS Y R'!E54)))))*'[1]TABLAS PERSONAL FUNCIONARIO Y R'!$I$2</f>
        <v>2040.5434000000002</v>
      </c>
      <c r="J28" s="10">
        <f t="shared" si="6"/>
        <v>1698.2746</v>
      </c>
      <c r="K28" s="9">
        <v>1925</v>
      </c>
      <c r="L28" s="10">
        <f>K28*'[1]TABLAS PERSONAL FUNCIONARIO Y R'!$D$2</f>
        <v>18023.197500000002</v>
      </c>
      <c r="M28" s="3">
        <f t="shared" si="7"/>
        <v>3003.8662500000005</v>
      </c>
      <c r="N28" s="14">
        <f t="shared" si="8"/>
        <v>54797.30255</v>
      </c>
    </row>
    <row r="29" spans="1:14" ht="45" x14ac:dyDescent="0.25">
      <c r="A29" s="12" t="s">
        <v>60</v>
      </c>
      <c r="B29" s="9" t="s">
        <v>61</v>
      </c>
      <c r="C29" s="9" t="s">
        <v>19</v>
      </c>
      <c r="D29" s="10">
        <f>IF(C29="A1",'[1]TABLAS PERSONAL FUNCIONARIO Y R'!$D$12,IF(C29="A2",'[1]TABLAS PERSONAL FUNCIONARIO Y R'!$D$13,IF(C29="B",'[1]TABLAS PERSONAL FUNCIONARIO Y R'!$D$14,IF(C29="C1",'[1]TABLAS PERSONAL FUNCIONARIO Y R'!$D$15,IF(C29="C2",'[1]TABLAS PERSONAL FUNCIONARIO Y R'!$D$16,IF(C29="AP",'[1]TABLAS PERSONAL FUNCIONARIO Y R'!$D$17))))))*'[1]TABLAS PERSONAL FUNCIONARIO Y R'!$I$2</f>
        <v>11739.0684</v>
      </c>
      <c r="E29" s="12">
        <v>9</v>
      </c>
      <c r="F29" s="10">
        <f>E29*((((((IF(C29="A1",'[1]TABLAS PERSONAL FUNCIONARIO Y R'!$E$12,IF(C29="A2",'[1]TABLAS PERSONAL FUNCIONARIO Y R'!$E$13,IF(C29="B",'[1]TABLAS PERSONAL FUNCIONARIO Y R'!$E$14,IF(C29="C1",'[1]TABLAS PERSONAL FUNCIONARIO Y R'!$E$15,IF(C29="C2",'[1]TABLAS PERSONAL FUNCIONARIO Y R'!$E$16,IF(C29="AP",'[1]TABLAS PERSONAL FUNCIONARIO Y R'!$E$17))))))))))))*'[1]TABLAS PERSONAL FUNCIONARIO Y R'!$I$2</f>
        <v>3830.8896</v>
      </c>
      <c r="G29" s="12">
        <v>26</v>
      </c>
      <c r="H29" s="10">
        <f>IF(G29=16,'[1]TABLAS PERSONAL FUNCIONARIO Y R'!$I$37,IF(G29=14,'[1]TABLAS PERSONAL FUNCIONARIO Y R'!$I$39,IF(G29=10,'[1]TABLAS PERSONAL FUNCIONARIO Y R'!$I$43,IF(G29=17,'[1]TABLAS PERSONAL FUNCIONARIO Y R'!$I$36,IF(G29=22,'[1]TABLAS PERSONAL FUNCIONARIO Y R'!$I$31,IF(G29=24,'[1]TABLAS PERSONAL FUNCIONARIO Y R'!$I$29,IF(G29=20,'[1]TABLAS PERSONAL FUNCIONARIO Y R'!$I$33,IF(G29=18,'[1]TABLAS PERSONAL FUNCIONARIO Y R'!$I$35,IF(G29=28,'[1]TABLAS PERSONAL FUNCIONARIO Y R'!$I$25,IF(G29=26,'[1]TABLAS PERSONAL FUNCIONARIO Y R'!$I$27))))))))))*'[1]TABLAS PERSONAL FUNCIONARIO Y R'!$I$2</f>
        <v>8546.9027999999998</v>
      </c>
      <c r="I29" s="10">
        <f>IF(C29="A1",'[1]TABLAS PERSONAL FUNCIONARIO Y R'!$D$42+'[1]TABLAS PERSONAL FUNCIONARIO Y R'!$E$42*'[1]ANEXO PERSONAL FUNCIONARIOS Y R'!E55,IF(C29="A2",'[1]TABLAS PERSONAL FUNCIONARIO Y R'!$D$43+'[1]TABLAS PERSONAL FUNCIONARIO Y R'!$E$43*'[1]ANEXO PERSONAL FUNCIONARIOS Y R'!E55,IF(C29="C1",'[1]TABLAS PERSONAL FUNCIONARIO Y R'!$D$45+'[1]TABLAS PERSONAL FUNCIONARIO Y R'!$E$45*'[1]ANEXO PERSONAL FUNCIONARIOS Y R'!E55,IF(C29="C2",'[1]TABLAS PERSONAL FUNCIONARIO Y R'!$D$46+'[1]TABLAS PERSONAL FUNCIONARIO Y R'!$E$46*'[1]ANEXO PERSONAL FUNCIONARIOS Y R'!E55,IF(C29="AP",'[1]TABLAS PERSONAL FUNCIONARIO Y R'!$D$47+'[1]TABLAS PERSONAL FUNCIONARIO Y R'!$E$47*'[1]ANEXO PERSONAL FUNCIONARIOS Y R'!E55)))))*'[1]TABLAS PERSONAL FUNCIONARIO Y R'!$I$2</f>
        <v>1892.4774</v>
      </c>
      <c r="J29" s="10">
        <f t="shared" si="6"/>
        <v>1424.4838</v>
      </c>
      <c r="K29" s="9">
        <v>1825</v>
      </c>
      <c r="L29" s="10">
        <f>K29*'[1]TABLAS PERSONAL FUNCIONARIO Y R'!$D$2</f>
        <v>17086.927500000002</v>
      </c>
      <c r="M29" s="3">
        <f t="shared" si="7"/>
        <v>2847.8212500000004</v>
      </c>
      <c r="N29" s="14">
        <f t="shared" si="8"/>
        <v>47368.570749999999</v>
      </c>
    </row>
    <row r="30" spans="1:14" ht="22.5" x14ac:dyDescent="0.25">
      <c r="A30" s="12" t="s">
        <v>62</v>
      </c>
      <c r="B30" s="9" t="s">
        <v>63</v>
      </c>
      <c r="C30" s="9" t="s">
        <v>22</v>
      </c>
      <c r="D30" s="10">
        <f>IF(C30="A1",'[1]TABLAS PERSONAL FUNCIONARIO Y R'!$D$12,IF(C30="A2",'[1]TABLAS PERSONAL FUNCIONARIO Y R'!$D$13,IF(C30="B",'[1]TABLAS PERSONAL FUNCIONARIO Y R'!$D$14,IF(C30="C1",'[1]TABLAS PERSONAL FUNCIONARIO Y R'!$D$15,IF(C30="C2",'[1]TABLAS PERSONAL FUNCIONARIO Y R'!$D$16,IF(C30="AP",'[1]TABLAS PERSONAL FUNCIONARIO Y R'!$D$17))))))*'[1]TABLAS PERSONAL FUNCIONARIO Y R'!$I$2</f>
        <v>8814.0275999999994</v>
      </c>
      <c r="E30" s="12">
        <v>11</v>
      </c>
      <c r="F30" s="10">
        <f>E30*((((((IF(C30="A1",'[1]TABLAS PERSONAL FUNCIONARIO Y R'!$E$12,IF(C30="A2",'[1]TABLAS PERSONAL FUNCIONARIO Y R'!$E$13,IF(C30="B",'[1]TABLAS PERSONAL FUNCIONARIO Y R'!$E$14,IF(C30="C1",'[1]TABLAS PERSONAL FUNCIONARIO Y R'!$E$15,IF(C30="C2",'[1]TABLAS PERSONAL FUNCIONARIO Y R'!$E$16,IF(C30="AP",'[1]TABLAS PERSONAL FUNCIONARIO Y R'!$E$17))))))))))))*'[1]TABLAS PERSONAL FUNCIONARIO Y R'!$I$2</f>
        <v>3543.6455999999998</v>
      </c>
      <c r="G30" s="12">
        <v>20</v>
      </c>
      <c r="H30" s="10">
        <f>IF(G30=16,'[1]TABLAS PERSONAL FUNCIONARIO Y R'!$I$37,IF(G30=14,'[1]TABLAS PERSONAL FUNCIONARIO Y R'!$I$39,IF(G30=10,'[1]TABLAS PERSONAL FUNCIONARIO Y R'!$I$43,IF(G30=17,'[1]TABLAS PERSONAL FUNCIONARIO Y R'!$I$36,IF(G30=22,'[1]TABLAS PERSONAL FUNCIONARIO Y R'!$I$31,IF(G30=24,'[1]TABLAS PERSONAL FUNCIONARIO Y R'!$I$29,IF(G30=20,'[1]TABLAS PERSONAL FUNCIONARIO Y R'!$I$33,IF(G30=18,'[1]TABLAS PERSONAL FUNCIONARIO Y R'!$I$35,IF(G30=28,'[1]TABLAS PERSONAL FUNCIONARIO Y R'!$I$25,IF(G30=26,'[1]TABLAS PERSONAL FUNCIONARIO Y R'!$I$27))))))))))*'[1]TABLAS PERSONAL FUNCIONARIO Y R'!$I$2</f>
        <v>5382.4920000000011</v>
      </c>
      <c r="I30" s="10">
        <f>IF(C30="A1",'[1]TABLAS PERSONAL FUNCIONARIO Y R'!$D$42+'[1]TABLAS PERSONAL FUNCIONARIO Y R'!$E$42*'[1]ANEXO PERSONAL FUNCIONARIOS Y R'!E56,IF(C30="A2",'[1]TABLAS PERSONAL FUNCIONARIO Y R'!$D$43+'[1]TABLAS PERSONAL FUNCIONARIO Y R'!$E$43*'[1]ANEXO PERSONAL FUNCIONARIOS Y R'!E56,IF(C30="C1",'[1]TABLAS PERSONAL FUNCIONARIO Y R'!$D$45+'[1]TABLAS PERSONAL FUNCIONARIO Y R'!$E$45*'[1]ANEXO PERSONAL FUNCIONARIOS Y R'!E56,IF(C30="C2",'[1]TABLAS PERSONAL FUNCIONARIO Y R'!$D$46+'[1]TABLAS PERSONAL FUNCIONARIO Y R'!$E$46*'[1]ANEXO PERSONAL FUNCIONARIOS Y R'!E56,IF(C30="AP",'[1]TABLAS PERSONAL FUNCIONARIO Y R'!$D$47+'[1]TABLAS PERSONAL FUNCIONARIO Y R'!$E$47*'[1]ANEXO PERSONAL FUNCIONARIOS Y R'!E56)))))*'[1]TABLAS PERSONAL FUNCIONARIO Y R'!$I$2</f>
        <v>1779.8018</v>
      </c>
      <c r="J30" s="10">
        <f t="shared" si="6"/>
        <v>897.08200000000022</v>
      </c>
      <c r="K30" s="9">
        <v>750</v>
      </c>
      <c r="L30" s="10">
        <f>K30*'[1]TABLAS PERSONAL FUNCIONARIO Y R'!$D$2</f>
        <v>7022.0250000000005</v>
      </c>
      <c r="M30" s="3">
        <f t="shared" si="7"/>
        <v>1170.3375000000001</v>
      </c>
      <c r="N30" s="14">
        <f t="shared" si="8"/>
        <v>28609.411499999998</v>
      </c>
    </row>
    <row r="31" spans="1:14" ht="22.5" x14ac:dyDescent="0.25">
      <c r="A31" s="12" t="s">
        <v>64</v>
      </c>
      <c r="B31" s="9" t="s">
        <v>65</v>
      </c>
      <c r="C31" s="9" t="s">
        <v>27</v>
      </c>
      <c r="D31" s="10">
        <f>IF(C31="A1",'[1]TABLAS PERSONAL FUNCIONARIO Y R'!$D$12,IF(C31="A2",'[1]TABLAS PERSONAL FUNCIONARIO Y R'!$D$13,IF(C31="B",'[1]TABLAS PERSONAL FUNCIONARIO Y R'!$D$14,IF(C31="C1",'[1]TABLAS PERSONAL FUNCIONARIO Y R'!$D$15,IF(C31="C2",'[1]TABLAS PERSONAL FUNCIONARIO Y R'!$D$16,IF(C31="AP",'[1]TABLAS PERSONAL FUNCIONARIO Y R'!$D$17))))))*'[1]TABLAS PERSONAL FUNCIONARIO Y R'!$I$2</f>
        <v>7335.63</v>
      </c>
      <c r="E31" s="12">
        <v>8</v>
      </c>
      <c r="F31" s="10">
        <f>E31*((((((IF(C31="A1",'[1]TABLAS PERSONAL FUNCIONARIO Y R'!$E$12,IF(C31="A2",'[1]TABLAS PERSONAL FUNCIONARIO Y R'!$E$13,IF(C31="B",'[1]TABLAS PERSONAL FUNCIONARIO Y R'!$E$14,IF(C31="C1",'[1]TABLAS PERSONAL FUNCIONARIO Y R'!$E$15,IF(C31="C2",'[1]TABLAS PERSONAL FUNCIONARIO Y R'!$E$16,IF(C31="AP",'[1]TABLAS PERSONAL FUNCIONARIO Y R'!$E$17))))))))))))*'[1]TABLAS PERSONAL FUNCIONARIO Y R'!$I$2</f>
        <v>1753.0368000000001</v>
      </c>
      <c r="G31" s="12">
        <v>16</v>
      </c>
      <c r="H31" s="10">
        <f>IF(G31=16,'[1]TABLAS PERSONAL FUNCIONARIO Y R'!$I$37,IF(G31=14,'[1]TABLAS PERSONAL FUNCIONARIO Y R'!$I$39,IF(G31=10,'[1]TABLAS PERSONAL FUNCIONARIO Y R'!$I$43,IF(G31=17,'[1]TABLAS PERSONAL FUNCIONARIO Y R'!$I$36,IF(G31=22,'[1]TABLAS PERSONAL FUNCIONARIO Y R'!$I$31,IF(G31=24,'[1]TABLAS PERSONAL FUNCIONARIO Y R'!$I$29,IF(G31=20,'[1]TABLAS PERSONAL FUNCIONARIO Y R'!$I$33,IF(G31=18,'[1]TABLAS PERSONAL FUNCIONARIO Y R'!$I$35,IF(G31=28,'[1]TABLAS PERSONAL FUNCIONARIO Y R'!$I$25,IF(G31=26,'[1]TABLAS PERSONAL FUNCIONARIO Y R'!$I$27))))))))))*'[1]TABLAS PERSONAL FUNCIONARIO Y R'!$I$2</f>
        <v>4283.5716000000002</v>
      </c>
      <c r="I31" s="10">
        <f>IF(C31="A1",'[1]TABLAS PERSONAL FUNCIONARIO Y R'!$D$42+'[1]TABLAS PERSONAL FUNCIONARIO Y R'!$E$42*'[1]ANEXO PERSONAL FUNCIONARIOS Y R'!E57,IF(C31="A2",'[1]TABLAS PERSONAL FUNCIONARIO Y R'!$D$43+'[1]TABLAS PERSONAL FUNCIONARIO Y R'!$E$43*'[1]ANEXO PERSONAL FUNCIONARIOS Y R'!E57,IF(C31="C1",'[1]TABLAS PERSONAL FUNCIONARIO Y R'!$D$45+'[1]TABLAS PERSONAL FUNCIONARIO Y R'!$E$45*'[1]ANEXO PERSONAL FUNCIONARIOS Y R'!E57,IF(C31="C2",'[1]TABLAS PERSONAL FUNCIONARIO Y R'!$D$46+'[1]TABLAS PERSONAL FUNCIONARIO Y R'!$E$46*'[1]ANEXO PERSONAL FUNCIONARIOS Y R'!E57,IF(C31="AP",'[1]TABLAS PERSONAL FUNCIONARIO Y R'!$D$47+'[1]TABLAS PERSONAL FUNCIONARIO Y R'!$E$47*'[1]ANEXO PERSONAL FUNCIONARIOS Y R'!E57)))))*'[1]TABLAS PERSONAL FUNCIONARIO Y R'!$I$2</f>
        <v>1500.8802000000001</v>
      </c>
      <c r="J31" s="10">
        <f t="shared" si="6"/>
        <v>713.92860000000007</v>
      </c>
      <c r="K31" s="9">
        <v>375</v>
      </c>
      <c r="L31" s="10">
        <f>K31*'[1]TABLAS PERSONAL FUNCIONARIO Y R'!$D$2</f>
        <v>3511.0125000000003</v>
      </c>
      <c r="M31" s="3">
        <f t="shared" si="7"/>
        <v>585.16875000000005</v>
      </c>
      <c r="N31" s="14">
        <f t="shared" si="8"/>
        <v>19683.228449999999</v>
      </c>
    </row>
    <row r="32" spans="1:14" ht="22.5" x14ac:dyDescent="0.25">
      <c r="A32" s="9" t="s">
        <v>66</v>
      </c>
      <c r="B32" s="9" t="s">
        <v>67</v>
      </c>
      <c r="C32" s="9" t="s">
        <v>27</v>
      </c>
      <c r="D32" s="10">
        <f>IF(C32="A1",'[1]TABLAS PERSONAL FUNCIONARIO Y R'!$D$12,IF(C32="A2",'[1]TABLAS PERSONAL FUNCIONARIO Y R'!$D$13,IF(C32="B",'[1]TABLAS PERSONAL FUNCIONARIO Y R'!$D$14,IF(C32="C1",'[1]TABLAS PERSONAL FUNCIONARIO Y R'!$D$15,IF(C32="C2",'[1]TABLAS PERSONAL FUNCIONARIO Y R'!$D$16,IF(C32="AP",'[1]TABLAS PERSONAL FUNCIONARIO Y R'!$D$17))))))*'[1]TABLAS PERSONAL FUNCIONARIO Y R'!$I$2</f>
        <v>7335.63</v>
      </c>
      <c r="E32" s="9">
        <v>5</v>
      </c>
      <c r="F32" s="10">
        <f>E32*((((((IF(C32="A1",'[1]TABLAS PERSONAL FUNCIONARIO Y R'!$E$12,IF(C32="A2",'[1]TABLAS PERSONAL FUNCIONARIO Y R'!$E$13,IF(C32="B",'[1]TABLAS PERSONAL FUNCIONARIO Y R'!$E$14,IF(C32="C1",'[1]TABLAS PERSONAL FUNCIONARIO Y R'!$E$15,IF(C32="C2",'[1]TABLAS PERSONAL FUNCIONARIO Y R'!$E$16,IF(C32="AP",'[1]TABLAS PERSONAL FUNCIONARIO Y R'!$E$17))))))))))))*'[1]TABLAS PERSONAL FUNCIONARIO Y R'!$I$2</f>
        <v>1095.6479999999999</v>
      </c>
      <c r="G32" s="9">
        <v>14</v>
      </c>
      <c r="H32" s="10">
        <f>IF(G32=16,'[1]TABLAS PERSONAL FUNCIONARIO Y R'!$I$37,IF(G32=14,'[1]TABLAS PERSONAL FUNCIONARIO Y R'!$I$39,IF(G32=10,'[1]TABLAS PERSONAL FUNCIONARIO Y R'!$I$43,IF(G32=17,'[1]TABLAS PERSONAL FUNCIONARIO Y R'!$I$36,IF(G32=22,'[1]TABLAS PERSONAL FUNCIONARIO Y R'!$I$31,IF(G32=24,'[1]TABLAS PERSONAL FUNCIONARIO Y R'!$I$29,IF(G32=20,'[1]TABLAS PERSONAL FUNCIONARIO Y R'!$I$33,IF(G32=18,'[1]TABLAS PERSONAL FUNCIONARIO Y R'!$I$35,IF(G32=28,'[1]TABLAS PERSONAL FUNCIONARIO Y R'!$I$25,IF(G32=26,'[1]TABLAS PERSONAL FUNCIONARIO Y R'!$I$27))))))))))*'[1]TABLAS PERSONAL FUNCIONARIO Y R'!$I$2</f>
        <v>3733.8084000000003</v>
      </c>
      <c r="I32" s="10">
        <f>IF(C32="A1",'[1]TABLAS PERSONAL FUNCIONARIO Y R'!$D$42+'[1]TABLAS PERSONAL FUNCIONARIO Y R'!$E$42*'[1]ANEXO PERSONAL FUNCIONARIOS Y R'!E75,IF(C32="A2",'[1]TABLAS PERSONAL FUNCIONARIO Y R'!$D$43+'[1]TABLAS PERSONAL FUNCIONARIO Y R'!$E$43*'[1]ANEXO PERSONAL FUNCIONARIOS Y R'!E75,IF(C32="C1",'[1]TABLAS PERSONAL FUNCIONARIO Y R'!$D$45+'[1]TABLAS PERSONAL FUNCIONARIO Y R'!$E$45*'[1]ANEXO PERSONAL FUNCIONARIOS Y R'!E75,IF(C32="C2",'[1]TABLAS PERSONAL FUNCIONARIO Y R'!$D$46+'[1]TABLAS PERSONAL FUNCIONARIO Y R'!$E$46*'[1]ANEXO PERSONAL FUNCIONARIOS Y R'!E75,IF(C32="AP",'[1]TABLAS PERSONAL FUNCIONARIO Y R'!$D$47+'[1]TABLAS PERSONAL FUNCIONARIO Y R'!$E$47*'[1]ANEXO PERSONAL FUNCIONARIOS Y R'!E75)))))*'[1]TABLAS PERSONAL FUNCIONARIO Y R'!$I$2</f>
        <v>1392.3455999999999</v>
      </c>
      <c r="J32" s="10">
        <f t="shared" si="6"/>
        <v>622.30140000000006</v>
      </c>
      <c r="K32" s="9">
        <v>350</v>
      </c>
      <c r="L32" s="10">
        <f>K32*'[1]TABLAS PERSONAL FUNCIONARIO Y R'!$D$2</f>
        <v>3276.9450000000002</v>
      </c>
      <c r="M32" s="3">
        <f t="shared" si="7"/>
        <v>546.15750000000003</v>
      </c>
      <c r="N32" s="14">
        <f t="shared" si="8"/>
        <v>18002.835899999998</v>
      </c>
    </row>
    <row r="33" spans="1:14" ht="22.5" x14ac:dyDescent="0.25">
      <c r="A33" s="12" t="s">
        <v>68</v>
      </c>
      <c r="B33" s="9" t="s">
        <v>69</v>
      </c>
      <c r="C33" s="9" t="s">
        <v>32</v>
      </c>
      <c r="D33" s="10">
        <f>IF(C33="A1",'[1]TABLAS PERSONAL FUNCIONARIO Y R'!$D$12,IF(C33="A2",'[1]TABLAS PERSONAL FUNCIONARIO Y R'!$D$13,IF(C33="B",'[1]TABLAS PERSONAL FUNCIONARIO Y R'!$D$14,IF(C33="C1",'[1]TABLAS PERSONAL FUNCIONARIO Y R'!$D$15,IF(C33="C2",'[1]TABLAS PERSONAL FUNCIONARIO Y R'!$D$16,IF(C33="AP",'[1]TABLAS PERSONAL FUNCIONARIO Y R'!$D$17))))))*'[1]TABLAS PERSONAL FUNCIONARIO Y R'!$I$2</f>
        <v>6713.9952000000003</v>
      </c>
      <c r="E33" s="12">
        <v>5</v>
      </c>
      <c r="F33" s="10">
        <f>E33*((((((IF(C33="A1",'[1]TABLAS PERSONAL FUNCIONARIO Y R'!$E$12,IF(C33="A2",'[1]TABLAS PERSONAL FUNCIONARIO Y R'!$E$13,IF(C33="B",'[1]TABLAS PERSONAL FUNCIONARIO Y R'!$E$14,IF(C33="C1",'[1]TABLAS PERSONAL FUNCIONARIO Y R'!$E$15,IF(C33="C2",'[1]TABLAS PERSONAL FUNCIONARIO Y R'!$E$16,IF(C33="AP",'[1]TABLAS PERSONAL FUNCIONARIO Y R'!$E$17))))))))))))*'[1]TABLAS PERSONAL FUNCIONARIO Y R'!$I$2</f>
        <v>824.76599999999996</v>
      </c>
      <c r="G33" s="12">
        <v>10</v>
      </c>
      <c r="H33" s="10">
        <f>IF(G33=16,'[1]TABLAS PERSONAL FUNCIONARIO Y R'!$I$37,IF(G33=14,'[1]TABLAS PERSONAL FUNCIONARIO Y R'!$I$39,IF(G33=10,'[1]TABLAS PERSONAL FUNCIONARIO Y R'!$I$43,IF(G33=17,'[1]TABLAS PERSONAL FUNCIONARIO Y R'!$I$36,IF(G33=22,'[1]TABLAS PERSONAL FUNCIONARIO Y R'!$I$31,IF(G33=24,'[1]TABLAS PERSONAL FUNCIONARIO Y R'!$I$29,IF(G33=20,'[1]TABLAS PERSONAL FUNCIONARIO Y R'!$I$33,IF(G33=18,'[1]TABLAS PERSONAL FUNCIONARIO Y R'!$I$35,IF(G33=28,'[1]TABLAS PERSONAL FUNCIONARIO Y R'!$I$25,IF(G33=26,'[1]TABLAS PERSONAL FUNCIONARIO Y R'!$I$27))))))))))*'[1]TABLAS PERSONAL FUNCIONARIO Y R'!$I$2</f>
        <v>2634.2819999999997</v>
      </c>
      <c r="I33" s="10">
        <f>IF(C33="A1",'[1]TABLAS PERSONAL FUNCIONARIO Y R'!$D$42+'[1]TABLAS PERSONAL FUNCIONARIO Y R'!$E$42*'[1]ANEXO PERSONAL FUNCIONARIOS Y R'!E76,IF(C33="A2",'[1]TABLAS PERSONAL FUNCIONARIO Y R'!$D$43+'[1]TABLAS PERSONAL FUNCIONARIO Y R'!$E$43*'[1]ANEXO PERSONAL FUNCIONARIOS Y R'!E76,IF(C33="C1",'[1]TABLAS PERSONAL FUNCIONARIO Y R'!$D$45+'[1]TABLAS PERSONAL FUNCIONARIO Y R'!$E$45*'[1]ANEXO PERSONAL FUNCIONARIOS Y R'!E76,IF(C33="C2",'[1]TABLAS PERSONAL FUNCIONARIO Y R'!$D$46+'[1]TABLAS PERSONAL FUNCIONARIO Y R'!$E$46*'[1]ANEXO PERSONAL FUNCIONARIOS Y R'!E76,IF(C33="AP",'[1]TABLAS PERSONAL FUNCIONARIO Y R'!$D$47+'[1]TABLAS PERSONAL FUNCIONARIO Y R'!$E$47*'[1]ANEXO PERSONAL FUNCIONARIOS Y R'!E76)))))*'[1]TABLAS PERSONAL FUNCIONARIO Y R'!$I$2</f>
        <v>1256.4602</v>
      </c>
      <c r="J33" s="10">
        <f t="shared" si="6"/>
        <v>439.04699999999997</v>
      </c>
      <c r="K33" s="9">
        <v>400</v>
      </c>
      <c r="L33" s="10">
        <f>K33*'[1]TABLAS PERSONAL FUNCIONARIO Y R'!$D$2</f>
        <v>3745.08</v>
      </c>
      <c r="M33" s="3">
        <f t="shared" si="7"/>
        <v>624.17999999999995</v>
      </c>
      <c r="N33" s="14">
        <f t="shared" si="8"/>
        <v>16237.8104</v>
      </c>
    </row>
    <row r="34" spans="1:14" ht="22.5" x14ac:dyDescent="0.25">
      <c r="A34" s="9" t="s">
        <v>70</v>
      </c>
      <c r="B34" s="15" t="s">
        <v>71</v>
      </c>
      <c r="C34" s="9" t="s">
        <v>27</v>
      </c>
      <c r="D34" s="10">
        <f>IF(C34="A1",'[1]TABLAS PERSONAL FUNCIONARIO Y R'!$D$12,IF(C34="A2",'[1]TABLAS PERSONAL FUNCIONARIO Y R'!$D$13,IF(C34="B",'[1]TABLAS PERSONAL FUNCIONARIO Y R'!$D$14,IF(C34="C1",'[1]TABLAS PERSONAL FUNCIONARIO Y R'!$D$15,IF(C34="C2",'[1]TABLAS PERSONAL FUNCIONARIO Y R'!$D$16,IF(C34="AP",'[1]TABLAS PERSONAL FUNCIONARIO Y R'!$D$17))))))*'[1]TABLAS PERSONAL FUNCIONARIO Y R'!$I$2</f>
        <v>7335.63</v>
      </c>
      <c r="E34" s="9">
        <v>9</v>
      </c>
      <c r="F34" s="10">
        <f>E34*((((((IF(C34="A1",'[1]TABLAS PERSONAL FUNCIONARIO Y R'!$E$12,IF(C34="A2",'[1]TABLAS PERSONAL FUNCIONARIO Y R'!$E$13,IF(C34="B",'[1]TABLAS PERSONAL FUNCIONARIO Y R'!$E$14,IF(C34="C1",'[1]TABLAS PERSONAL FUNCIONARIO Y R'!$E$15,IF(C34="C2",'[1]TABLAS PERSONAL FUNCIONARIO Y R'!$E$16,IF(C34="AP",'[1]TABLAS PERSONAL FUNCIONARIO Y R'!$E$17))))))))))))*'[1]TABLAS PERSONAL FUNCIONARIO Y R'!$I$2</f>
        <v>1972.1664000000001</v>
      </c>
      <c r="G34" s="9">
        <v>14</v>
      </c>
      <c r="H34" s="10">
        <f>IF(G34=16,'[1]TABLAS PERSONAL FUNCIONARIO Y R'!$I$37,IF(G34=14,'[1]TABLAS PERSONAL FUNCIONARIO Y R'!$I$39,IF(G34=10,'[1]TABLAS PERSONAL FUNCIONARIO Y R'!$I$43,IF(G34=17,'[1]TABLAS PERSONAL FUNCIONARIO Y R'!$I$36,IF(G34=22,'[1]TABLAS PERSONAL FUNCIONARIO Y R'!$I$31,IF(G34=24,'[1]TABLAS PERSONAL FUNCIONARIO Y R'!$I$29,IF(G34=20,'[1]TABLAS PERSONAL FUNCIONARIO Y R'!$I$33,IF(G34=18,'[1]TABLAS PERSONAL FUNCIONARIO Y R'!$I$35,IF(G34=28,'[1]TABLAS PERSONAL FUNCIONARIO Y R'!$I$25,IF(G34=26,'[1]TABLAS PERSONAL FUNCIONARIO Y R'!$I$27))))))))))*'[1]TABLAS PERSONAL FUNCIONARIO Y R'!$I$2</f>
        <v>3733.8084000000003</v>
      </c>
      <c r="I34" s="10">
        <f>IF(C34="A1",'[1]TABLAS PERSONAL FUNCIONARIO Y R'!$D$42+'[1]TABLAS PERSONAL FUNCIONARIO Y R'!$E$42*'[1]ANEXO PERSONAL FUNCIONARIOS Y R'!E89,IF(C34="A2",'[1]TABLAS PERSONAL FUNCIONARIO Y R'!$D$43+'[1]TABLAS PERSONAL FUNCIONARIO Y R'!$E$43*'[1]ANEXO PERSONAL FUNCIONARIOS Y R'!E89,IF(C34="C1",'[1]TABLAS PERSONAL FUNCIONARIO Y R'!$D$45+'[1]TABLAS PERSONAL FUNCIONARIO Y R'!$E$45*'[1]ANEXO PERSONAL FUNCIONARIOS Y R'!E89,IF(C34="C2",'[1]TABLAS PERSONAL FUNCIONARIO Y R'!$D$46+'[1]TABLAS PERSONAL FUNCIONARIO Y R'!$E$46*'[1]ANEXO PERSONAL FUNCIONARIOS Y R'!E89,IF(C34="AP",'[1]TABLAS PERSONAL FUNCIONARIO Y R'!$D$47+'[1]TABLAS PERSONAL FUNCIONARIO Y R'!$E$47*'[1]ANEXO PERSONAL FUNCIONARIOS Y R'!E89)))))*'[1]TABLAS PERSONAL FUNCIONARIO Y R'!$I$2</f>
        <v>1537.0584000000001</v>
      </c>
      <c r="J34" s="10">
        <f t="shared" ref="J34:J39" si="9">(H34/12)*2</f>
        <v>622.30140000000006</v>
      </c>
      <c r="K34" s="15">
        <v>350</v>
      </c>
      <c r="L34" s="10">
        <f>K34*'[1]TABLAS PERSONAL FUNCIONARIO Y R'!$D$2</f>
        <v>3276.9450000000002</v>
      </c>
      <c r="M34" s="16">
        <f t="shared" ref="M34:M39" si="10">(L34/12)*2</f>
        <v>546.15750000000003</v>
      </c>
      <c r="N34" s="14">
        <f t="shared" ref="N34:N39" si="11">M34+L34+I34+H34+F34+D34+J34</f>
        <v>19024.0671</v>
      </c>
    </row>
    <row r="35" spans="1:14" ht="22.5" x14ac:dyDescent="0.25">
      <c r="A35" s="9" t="s">
        <v>72</v>
      </c>
      <c r="B35" s="15" t="s">
        <v>73</v>
      </c>
      <c r="C35" s="9" t="s">
        <v>19</v>
      </c>
      <c r="D35" s="10">
        <f>IF(C35="A1",'[1]TABLAS PERSONAL FUNCIONARIO Y R'!$D$12,IF(C35="A2",'[1]TABLAS PERSONAL FUNCIONARIO Y R'!$D$13,IF(C35="B",'[1]TABLAS PERSONAL FUNCIONARIO Y R'!$D$14,IF(C35="C1",'[1]TABLAS PERSONAL FUNCIONARIO Y R'!$D$15,IF(C35="C2",'[1]TABLAS PERSONAL FUNCIONARIO Y R'!$D$16,IF(C35="AP",'[1]TABLAS PERSONAL FUNCIONARIO Y R'!$D$17))))))*'[1]TABLAS PERSONAL FUNCIONARIO Y R'!$I$2</f>
        <v>11739.0684</v>
      </c>
      <c r="E35" s="9">
        <v>9</v>
      </c>
      <c r="F35" s="10">
        <f>E35*((((((IF(C35="A1",'[1]TABLAS PERSONAL FUNCIONARIO Y R'!$E$12,IF(C35="A2",'[1]TABLAS PERSONAL FUNCIONARIO Y R'!$E$13,IF(C35="B",'[1]TABLAS PERSONAL FUNCIONARIO Y R'!$E$14,IF(C35="C1",'[1]TABLAS PERSONAL FUNCIONARIO Y R'!$E$15,IF(C35="C2",'[1]TABLAS PERSONAL FUNCIONARIO Y R'!$E$16,IF(C35="AP",'[1]TABLAS PERSONAL FUNCIONARIO Y R'!$E$17))))))))))))*'[1]TABLAS PERSONAL FUNCIONARIO Y R'!$I$2</f>
        <v>3830.8896</v>
      </c>
      <c r="G35" s="9">
        <v>18</v>
      </c>
      <c r="H35" s="10">
        <f>IF(G35=16,'[1]TABLAS PERSONAL FUNCIONARIO Y R'!$I$37,IF(G35=14,'[1]TABLAS PERSONAL FUNCIONARIO Y R'!$I$39,IF(G35=10,'[1]TABLAS PERSONAL FUNCIONARIO Y R'!$I$43,IF(G35=17,'[1]TABLAS PERSONAL FUNCIONARIO Y R'!$I$36,IF(G35=22,'[1]TABLAS PERSONAL FUNCIONARIO Y R'!$I$31,IF(G35=24,'[1]TABLAS PERSONAL FUNCIONARIO Y R'!$I$29,IF(G35=20,'[1]TABLAS PERSONAL FUNCIONARIO Y R'!$I$33,IF(G35=18,'[1]TABLAS PERSONAL FUNCIONARIO Y R'!$I$35,IF(G35=28,'[1]TABLAS PERSONAL FUNCIONARIO Y R'!$I$25,IF(G35=26,'[1]TABLAS PERSONAL FUNCIONARIO Y R'!$I$27))))))))))*'[1]TABLAS PERSONAL FUNCIONARIO Y R'!$I$2</f>
        <v>4832.7287999999999</v>
      </c>
      <c r="I35" s="10">
        <f>IF(C35="A1",'[1]TABLAS PERSONAL FUNCIONARIO Y R'!$D$42+'[1]TABLAS PERSONAL FUNCIONARIO Y R'!$E$42*'[1]ANEXO PERSONAL FUNCIONARIOS Y R'!E90,IF(C35="A2",'[1]TABLAS PERSONAL FUNCIONARIO Y R'!$D$43+'[1]TABLAS PERSONAL FUNCIONARIO Y R'!$E$43*'[1]ANEXO PERSONAL FUNCIONARIOS Y R'!E90,IF(C35="C1",'[1]TABLAS PERSONAL FUNCIONARIO Y R'!$D$45+'[1]TABLAS PERSONAL FUNCIONARIO Y R'!$E$45*'[1]ANEXO PERSONAL FUNCIONARIOS Y R'!E90,IF(C35="C2",'[1]TABLAS PERSONAL FUNCIONARIO Y R'!$D$46+'[1]TABLAS PERSONAL FUNCIONARIO Y R'!$E$46*'[1]ANEXO PERSONAL FUNCIONARIOS Y R'!E90,IF(C35="AP",'[1]TABLAS PERSONAL FUNCIONARIO Y R'!$D$47+'[1]TABLAS PERSONAL FUNCIONARIO Y R'!$E$47*'[1]ANEXO PERSONAL FUNCIONARIOS Y R'!E90)))))*'[1]TABLAS PERSONAL FUNCIONARIO Y R'!$I$2</f>
        <v>1892.4774</v>
      </c>
      <c r="J35" s="10">
        <f t="shared" si="9"/>
        <v>805.45479999999998</v>
      </c>
      <c r="K35" s="15">
        <v>825</v>
      </c>
      <c r="L35" s="10">
        <f>K35*'[1]TABLAS PERSONAL FUNCIONARIO Y R'!$D$2</f>
        <v>7724.2275</v>
      </c>
      <c r="M35" s="16">
        <f t="shared" si="10"/>
        <v>1287.3712499999999</v>
      </c>
      <c r="N35" s="14">
        <f t="shared" si="11"/>
        <v>32112.217749999996</v>
      </c>
    </row>
    <row r="36" spans="1:14" ht="22.5" x14ac:dyDescent="0.25">
      <c r="A36" s="12" t="s">
        <v>74</v>
      </c>
      <c r="B36" s="15" t="s">
        <v>75</v>
      </c>
      <c r="C36" s="9" t="s">
        <v>22</v>
      </c>
      <c r="D36" s="10">
        <f>IF(C36="A1",'[1]TABLAS PERSONAL FUNCIONARIO Y R'!$D$12,IF(C36="A2",'[1]TABLAS PERSONAL FUNCIONARIO Y R'!$D$13,IF(C36="B",'[1]TABLAS PERSONAL FUNCIONARIO Y R'!$D$14,IF(C36="C1",'[1]TABLAS PERSONAL FUNCIONARIO Y R'!$D$15,IF(C36="C2",'[1]TABLAS PERSONAL FUNCIONARIO Y R'!$D$16,IF(C36="AP",'[1]TABLAS PERSONAL FUNCIONARIO Y R'!$D$17))))))*'[1]TABLAS PERSONAL FUNCIONARIO Y R'!$I$2</f>
        <v>8814.0275999999994</v>
      </c>
      <c r="E36" s="9">
        <v>5</v>
      </c>
      <c r="F36" s="10">
        <f>E36*((((((IF(C36="A1",'[1]TABLAS PERSONAL FUNCIONARIO Y R'!$E$12,IF(C36="A2",'[1]TABLAS PERSONAL FUNCIONARIO Y R'!$E$13,IF(C36="B",'[1]TABLAS PERSONAL FUNCIONARIO Y R'!$E$14,IF(C36="C1",'[1]TABLAS PERSONAL FUNCIONARIO Y R'!$E$15,IF(C36="C2",'[1]TABLAS PERSONAL FUNCIONARIO Y R'!$E$16,IF(C36="AP",'[1]TABLAS PERSONAL FUNCIONARIO Y R'!$E$17))))))))))))*'[1]TABLAS PERSONAL FUNCIONARIO Y R'!$I$2</f>
        <v>1610.748</v>
      </c>
      <c r="G36" s="9">
        <v>16</v>
      </c>
      <c r="H36" s="10">
        <f>IF(G36=16,'[1]TABLAS PERSONAL FUNCIONARIO Y R'!$I$37,IF(G36=14,'[1]TABLAS PERSONAL FUNCIONARIO Y R'!$I$39,IF(G36=10,'[1]TABLAS PERSONAL FUNCIONARIO Y R'!$I$43,IF(G36=17,'[1]TABLAS PERSONAL FUNCIONARIO Y R'!$I$36,IF(G36=22,'[1]TABLAS PERSONAL FUNCIONARIO Y R'!$I$31,IF(G36=24,'[1]TABLAS PERSONAL FUNCIONARIO Y R'!$I$29,IF(G36=20,'[1]TABLAS PERSONAL FUNCIONARIO Y R'!$I$33,IF(G36=18,'[1]TABLAS PERSONAL FUNCIONARIO Y R'!$I$35,IF(G36=28,'[1]TABLAS PERSONAL FUNCIONARIO Y R'!$I$25,IF(G36=26,'[1]TABLAS PERSONAL FUNCIONARIO Y R'!$I$27))))))))))*'[1]TABLAS PERSONAL FUNCIONARIO Y R'!$I$2</f>
        <v>4283.5716000000002</v>
      </c>
      <c r="I36" s="10">
        <f>IF(C36="A1",'[1]TABLAS PERSONAL FUNCIONARIO Y R'!$D$42+'[1]TABLAS PERSONAL FUNCIONARIO Y R'!$E$42*'[1]ANEXO PERSONAL FUNCIONARIOS Y R'!E91,IF(C36="A2",'[1]TABLAS PERSONAL FUNCIONARIO Y R'!$D$43+'[1]TABLAS PERSONAL FUNCIONARIO Y R'!$E$43*'[1]ANEXO PERSONAL FUNCIONARIOS Y R'!E91,IF(C36="C1",'[1]TABLAS PERSONAL FUNCIONARIO Y R'!$D$45+'[1]TABLAS PERSONAL FUNCIONARIO Y R'!$E$45*'[1]ANEXO PERSONAL FUNCIONARIOS Y R'!E91,IF(C36="C2",'[1]TABLAS PERSONAL FUNCIONARIO Y R'!$D$46+'[1]TABLAS PERSONAL FUNCIONARIO Y R'!$E$46*'[1]ANEXO PERSONAL FUNCIONARIOS Y R'!E91,IF(C36="AP",'[1]TABLAS PERSONAL FUNCIONARIO Y R'!$D$47+'[1]TABLAS PERSONAL FUNCIONARIO Y R'!$E$47*'[1]ANEXO PERSONAL FUNCIONARIOS Y R'!E91)))))*'[1]TABLAS PERSONAL FUNCIONARIO Y R'!$I$2</f>
        <v>1501.5265999999999</v>
      </c>
      <c r="J36" s="10">
        <f t="shared" si="9"/>
        <v>713.92860000000007</v>
      </c>
      <c r="K36" s="15">
        <v>525</v>
      </c>
      <c r="L36" s="10">
        <f>K36*'[1]TABLAS PERSONAL FUNCIONARIO Y R'!$D$2</f>
        <v>4915.4175000000005</v>
      </c>
      <c r="M36" s="16">
        <f t="shared" si="10"/>
        <v>819.23625000000004</v>
      </c>
      <c r="N36" s="14">
        <f t="shared" si="11"/>
        <v>22658.456149999998</v>
      </c>
    </row>
    <row r="37" spans="1:14" ht="22.5" x14ac:dyDescent="0.25">
      <c r="A37" s="12" t="s">
        <v>76</v>
      </c>
      <c r="B37" s="15" t="s">
        <v>77</v>
      </c>
      <c r="C37" s="9" t="s">
        <v>16</v>
      </c>
      <c r="D37" s="10">
        <f>IF(C37="A1",'[1]TABLAS PERSONAL FUNCIONARIO Y R'!$D$12,IF(C37="A2",'[1]TABLAS PERSONAL FUNCIONARIO Y R'!$D$13,IF(C37="B",'[1]TABLAS PERSONAL FUNCIONARIO Y R'!$D$14,IF(C37="C1",'[1]TABLAS PERSONAL FUNCIONARIO Y R'!$D$15,IF(C37="C2",'[1]TABLAS PERSONAL FUNCIONARIO Y R'!$D$16,IF(C37="AP",'[1]TABLAS PERSONAL FUNCIONARIO Y R'!$D$17))))))*'[1]TABLAS PERSONAL FUNCIONARIO Y R'!$I$2</f>
        <v>13576.217999999999</v>
      </c>
      <c r="E37" s="9">
        <v>7</v>
      </c>
      <c r="F37" s="10">
        <f>E37*((((((IF(C37="A1",'[1]TABLAS PERSONAL FUNCIONARIO Y R'!$E$12,IF(C37="A2",'[1]TABLAS PERSONAL FUNCIONARIO Y R'!$E$13,IF(C37="B",'[1]TABLAS PERSONAL FUNCIONARIO Y R'!$E$14,IF(C37="C1",'[1]TABLAS PERSONAL FUNCIONARIO Y R'!$E$15,IF(C37="C2",'[1]TABLAS PERSONAL FUNCIONARIO Y R'!$E$16,IF(C37="AP",'[1]TABLAS PERSONAL FUNCIONARIO Y R'!$E$17))))))))))))*'[1]TABLAS PERSONAL FUNCIONARIO Y R'!$I$2</f>
        <v>3654.9072000000001</v>
      </c>
      <c r="G37" s="9">
        <v>26</v>
      </c>
      <c r="H37" s="10">
        <f>IF(G37=16,'[1]TABLAS PERSONAL FUNCIONARIO Y R'!$I$37,IF(G37=14,'[1]TABLAS PERSONAL FUNCIONARIO Y R'!$I$39,IF(G37=10,'[1]TABLAS PERSONAL FUNCIONARIO Y R'!$I$43,IF(G37=17,'[1]TABLAS PERSONAL FUNCIONARIO Y R'!$I$36,IF(G37=22,'[1]TABLAS PERSONAL FUNCIONARIO Y R'!$I$31,IF(G37=24,'[1]TABLAS PERSONAL FUNCIONARIO Y R'!$I$29,IF(G37=20,'[1]TABLAS PERSONAL FUNCIONARIO Y R'!$I$33,IF(G37=18,'[1]TABLAS PERSONAL FUNCIONARIO Y R'!$I$35,IF(G37=28,'[1]TABLAS PERSONAL FUNCIONARIO Y R'!$I$25,IF(G37=26,'[1]TABLAS PERSONAL FUNCIONARIO Y R'!$I$27))))))))))*'[1]TABLAS PERSONAL FUNCIONARIO Y R'!$I$2</f>
        <v>8546.9027999999998</v>
      </c>
      <c r="I37" s="10">
        <f>IF(C37="A1",'[1]TABLAS PERSONAL FUNCIONARIO Y R'!$D$42+'[1]TABLAS PERSONAL FUNCIONARIO Y R'!$E$42*'[1]ANEXO PERSONAL FUNCIONARIOS Y R'!E92,IF(C37="A2",'[1]TABLAS PERSONAL FUNCIONARIO Y R'!$D$43+'[1]TABLAS PERSONAL FUNCIONARIO Y R'!$E$43*'[1]ANEXO PERSONAL FUNCIONARIOS Y R'!E92,IF(C37="C1",'[1]TABLAS PERSONAL FUNCIONARIO Y R'!$D$45+'[1]TABLAS PERSONAL FUNCIONARIO Y R'!$E$45*'[1]ANEXO PERSONAL FUNCIONARIOS Y R'!E92,IF(C37="C2",'[1]TABLAS PERSONAL FUNCIONARIO Y R'!$D$46+'[1]TABLAS PERSONAL FUNCIONARIO Y R'!$E$46*'[1]ANEXO PERSONAL FUNCIONARIOS Y R'!E92,IF(C37="AP",'[1]TABLAS PERSONAL FUNCIONARIO Y R'!$D$47+'[1]TABLAS PERSONAL FUNCIONARIO Y R'!$E$47*'[1]ANEXO PERSONAL FUNCIONARIOS Y R'!E92)))))*'[1]TABLAS PERSONAL FUNCIONARIO Y R'!$I$2</f>
        <v>1772.0853999999999</v>
      </c>
      <c r="J37" s="10">
        <f t="shared" si="9"/>
        <v>1424.4838</v>
      </c>
      <c r="K37" s="15">
        <v>1575</v>
      </c>
      <c r="L37" s="10">
        <f>K37*'[1]TABLAS PERSONAL FUNCIONARIO Y R'!$D$2</f>
        <v>14746.252500000001</v>
      </c>
      <c r="M37" s="16">
        <f t="shared" si="10"/>
        <v>2457.7087500000002</v>
      </c>
      <c r="N37" s="14">
        <f t="shared" si="11"/>
        <v>46178.558450000004</v>
      </c>
    </row>
    <row r="38" spans="1:14" ht="22.5" x14ac:dyDescent="0.25">
      <c r="A38" s="12" t="s">
        <v>78</v>
      </c>
      <c r="B38" s="15" t="s">
        <v>79</v>
      </c>
      <c r="C38" s="9" t="s">
        <v>16</v>
      </c>
      <c r="D38" s="10">
        <f>IF(C38="A1",'[1]TABLAS PERSONAL FUNCIONARIO Y R'!$D$12,IF(C38="A2",'[1]TABLAS PERSONAL FUNCIONARIO Y R'!$D$13,IF(C38="B",'[1]TABLAS PERSONAL FUNCIONARIO Y R'!$D$14,IF(C38="C1",'[1]TABLAS PERSONAL FUNCIONARIO Y R'!$D$15,IF(C38="C2",'[1]TABLAS PERSONAL FUNCIONARIO Y R'!$D$16,IF(C38="AP",'[1]TABLAS PERSONAL FUNCIONARIO Y R'!$D$17))))))*'[1]TABLAS PERSONAL FUNCIONARIO Y R'!$I$2</f>
        <v>13576.217999999999</v>
      </c>
      <c r="E38" s="9">
        <v>4</v>
      </c>
      <c r="F38" s="10">
        <f>E38*((((((IF(C38="A1",'[1]TABLAS PERSONAL FUNCIONARIO Y R'!$E$12,IF(C38="A2",'[1]TABLAS PERSONAL FUNCIONARIO Y R'!$E$13,IF(C38="B",'[1]TABLAS PERSONAL FUNCIONARIO Y R'!$E$14,IF(C38="C1",'[1]TABLAS PERSONAL FUNCIONARIO Y R'!$E$15,IF(C38="C2",'[1]TABLAS PERSONAL FUNCIONARIO Y R'!$E$16,IF(C38="AP",'[1]TABLAS PERSONAL FUNCIONARIO Y R'!$E$17))))))))))))*'[1]TABLAS PERSONAL FUNCIONARIO Y R'!$I$2</f>
        <v>2088.5184000000004</v>
      </c>
      <c r="G38" s="9">
        <v>24</v>
      </c>
      <c r="H38" s="10">
        <f>IF(G38=16,'[1]TABLAS PERSONAL FUNCIONARIO Y R'!$I$37,IF(G38=14,'[1]TABLAS PERSONAL FUNCIONARIO Y R'!$I$39,IF(G38=10,'[1]TABLAS PERSONAL FUNCIONARIO Y R'!$I$43,IF(G38=17,'[1]TABLAS PERSONAL FUNCIONARIO Y R'!$I$36,IF(G38=22,'[1]TABLAS PERSONAL FUNCIONARIO Y R'!$I$31,IF(G38=24,'[1]TABLAS PERSONAL FUNCIONARIO Y R'!$I$29,IF(G38=20,'[1]TABLAS PERSONAL FUNCIONARIO Y R'!$I$33,IF(G38=18,'[1]TABLAS PERSONAL FUNCIONARIO Y R'!$I$35,IF(G38=28,'[1]TABLAS PERSONAL FUNCIONARIO Y R'!$I$25,IF(G38=26,'[1]TABLAS PERSONAL FUNCIONARIO Y R'!$I$27))))))))))*'[1]TABLAS PERSONAL FUNCIONARIO Y R'!$I$2</f>
        <v>7135.65</v>
      </c>
      <c r="I38" s="10">
        <f>IF(C38="A1",'[1]TABLAS PERSONAL FUNCIONARIO Y R'!$D$42+'[1]TABLAS PERSONAL FUNCIONARIO Y R'!$E$42*'[1]ANEXO PERSONAL FUNCIONARIOS Y R'!E93,IF(C38="A2",'[1]TABLAS PERSONAL FUNCIONARIO Y R'!$D$43+'[1]TABLAS PERSONAL FUNCIONARIO Y R'!$E$43*'[1]ANEXO PERSONAL FUNCIONARIOS Y R'!E93,IF(C38="C1",'[1]TABLAS PERSONAL FUNCIONARIO Y R'!$D$45+'[1]TABLAS PERSONAL FUNCIONARIO Y R'!$E$45*'[1]ANEXO PERSONAL FUNCIONARIOS Y R'!E93,IF(C38="C2",'[1]TABLAS PERSONAL FUNCIONARIO Y R'!$D$46+'[1]TABLAS PERSONAL FUNCIONARIO Y R'!$E$46*'[1]ANEXO PERSONAL FUNCIONARIOS Y R'!E93,IF(C38="AP",'[1]TABLAS PERSONAL FUNCIONARIO Y R'!$D$47+'[1]TABLAS PERSONAL FUNCIONARIO Y R'!$E$47*'[1]ANEXO PERSONAL FUNCIONARIOS Y R'!E93)))))*'[1]TABLAS PERSONAL FUNCIONARIO Y R'!$I$2</f>
        <v>1611.0106000000001</v>
      </c>
      <c r="J38" s="10">
        <f t="shared" si="9"/>
        <v>1189.2749999999999</v>
      </c>
      <c r="K38" s="15">
        <v>1225</v>
      </c>
      <c r="L38" s="10">
        <f>K38*'[1]TABLAS PERSONAL FUNCIONARIO Y R'!$D$2</f>
        <v>11469.307500000001</v>
      </c>
      <c r="M38" s="16">
        <f t="shared" si="10"/>
        <v>1911.5512500000002</v>
      </c>
      <c r="N38" s="14">
        <f t="shared" si="11"/>
        <v>38981.530750000005</v>
      </c>
    </row>
    <row r="39" spans="1:14" ht="22.5" x14ac:dyDescent="0.25">
      <c r="A39" s="12" t="s">
        <v>80</v>
      </c>
      <c r="B39" s="15" t="s">
        <v>81</v>
      </c>
      <c r="C39" s="9" t="s">
        <v>19</v>
      </c>
      <c r="D39" s="10">
        <f>IF(C39="A1",'[1]TABLAS PERSONAL FUNCIONARIO Y R'!$D$12,IF(C39="A2",'[1]TABLAS PERSONAL FUNCIONARIO Y R'!$D$13,IF(C39="B",'[1]TABLAS PERSONAL FUNCIONARIO Y R'!$D$14,IF(C39="C1",'[1]TABLAS PERSONAL FUNCIONARIO Y R'!$D$15,IF(C39="C2",'[1]TABLAS PERSONAL FUNCIONARIO Y R'!$D$16,IF(C39="AP",'[1]TABLAS PERSONAL FUNCIONARIO Y R'!$D$17))))))*'[1]TABLAS PERSONAL FUNCIONARIO Y R'!$I$2</f>
        <v>11739.0684</v>
      </c>
      <c r="E39" s="9">
        <v>7</v>
      </c>
      <c r="F39" s="10">
        <f>E39*((((((IF(C39="A1",'[1]TABLAS PERSONAL FUNCIONARIO Y R'!$E$12,IF(C39="A2",'[1]TABLAS PERSONAL FUNCIONARIO Y R'!$E$13,IF(C39="B",'[1]TABLAS PERSONAL FUNCIONARIO Y R'!$E$14,IF(C39="C1",'[1]TABLAS PERSONAL FUNCIONARIO Y R'!$E$15,IF(C39="C2",'[1]TABLAS PERSONAL FUNCIONARIO Y R'!$E$16,IF(C39="AP",'[1]TABLAS PERSONAL FUNCIONARIO Y R'!$E$17))))))))))))*'[1]TABLAS PERSONAL FUNCIONARIO Y R'!$I$2</f>
        <v>2979.5807999999997</v>
      </c>
      <c r="G39" s="9">
        <v>18</v>
      </c>
      <c r="H39" s="10">
        <f>IF(G39=16,'[1]TABLAS PERSONAL FUNCIONARIO Y R'!$I$37,IF(G39=14,'[1]TABLAS PERSONAL FUNCIONARIO Y R'!$I$39,IF(G39=10,'[1]TABLAS PERSONAL FUNCIONARIO Y R'!$I$43,IF(G39=17,'[1]TABLAS PERSONAL FUNCIONARIO Y R'!$I$36,IF(G39=22,'[1]TABLAS PERSONAL FUNCIONARIO Y R'!$I$31,IF(G39=24,'[1]TABLAS PERSONAL FUNCIONARIO Y R'!$I$29,IF(G39=20,'[1]TABLAS PERSONAL FUNCIONARIO Y R'!$I$33,IF(G39=18,'[1]TABLAS PERSONAL FUNCIONARIO Y R'!$I$35,IF(G39=28,'[1]TABLAS PERSONAL FUNCIONARIO Y R'!$I$25,IF(G39=26,'[1]TABLAS PERSONAL FUNCIONARIO Y R'!$I$27))))))))))*'[1]TABLAS PERSONAL FUNCIONARIO Y R'!$I$2</f>
        <v>4832.7287999999999</v>
      </c>
      <c r="I39" s="10">
        <f>IF(C39="A1",'[1]TABLAS PERSONAL FUNCIONARIO Y R'!$D$42+'[1]TABLAS PERSONAL FUNCIONARIO Y R'!$E$42*'[1]ANEXO PERSONAL FUNCIONARIOS Y R'!E94,IF(C39="A2",'[1]TABLAS PERSONAL FUNCIONARIO Y R'!$D$43+'[1]TABLAS PERSONAL FUNCIONARIO Y R'!$E$43*'[1]ANEXO PERSONAL FUNCIONARIOS Y R'!E94,IF(C39="C1",'[1]TABLAS PERSONAL FUNCIONARIO Y R'!$D$45+'[1]TABLAS PERSONAL FUNCIONARIO Y R'!$E$45*'[1]ANEXO PERSONAL FUNCIONARIOS Y R'!E94,IF(C39="C2",'[1]TABLAS PERSONAL FUNCIONARIO Y R'!$D$46+'[1]TABLAS PERSONAL FUNCIONARIO Y R'!$E$46*'[1]ANEXO PERSONAL FUNCIONARIOS Y R'!E94,IF(C39="AP",'[1]TABLAS PERSONAL FUNCIONARIO Y R'!$D$47+'[1]TABLAS PERSONAL FUNCIONARIO Y R'!$E$47*'[1]ANEXO PERSONAL FUNCIONARIOS Y R'!E94)))))*'[1]TABLAS PERSONAL FUNCIONARIO Y R'!$I$2</f>
        <v>1789.0129999999999</v>
      </c>
      <c r="J39" s="10">
        <f t="shared" si="9"/>
        <v>805.45479999999998</v>
      </c>
      <c r="K39" s="15">
        <v>900</v>
      </c>
      <c r="L39" s="10">
        <f>K39*'[1]TABLAS PERSONAL FUNCIONARIO Y R'!$D$2</f>
        <v>8426.43</v>
      </c>
      <c r="M39" s="16">
        <f t="shared" si="10"/>
        <v>1404.405</v>
      </c>
      <c r="N39" s="14">
        <f t="shared" si="11"/>
        <v>31976.680800000002</v>
      </c>
    </row>
    <row r="40" spans="1:14" ht="22.5" x14ac:dyDescent="0.25">
      <c r="A40" s="12" t="s">
        <v>82</v>
      </c>
      <c r="B40" s="15" t="s">
        <v>83</v>
      </c>
      <c r="C40" s="9" t="s">
        <v>27</v>
      </c>
      <c r="D40" s="10">
        <f>IF(C40="A1",'[1]TABLAS PERSONAL FUNCIONARIO Y R'!$D$12,IF(C40="A2",'[1]TABLAS PERSONAL FUNCIONARIO Y R'!$D$13,IF(C40="B",'[1]TABLAS PERSONAL FUNCIONARIO Y R'!$D$14,IF(C40="C1",'[1]TABLAS PERSONAL FUNCIONARIO Y R'!$D$15,IF(C40="C2",'[1]TABLAS PERSONAL FUNCIONARIO Y R'!$D$16,IF(C40="AP",'[1]TABLAS PERSONAL FUNCIONARIO Y R'!$D$17))))))*'[1]TABLAS PERSONAL FUNCIONARIO Y R'!$I$2</f>
        <v>7335.63</v>
      </c>
      <c r="E40" s="9">
        <v>5</v>
      </c>
      <c r="F40" s="10">
        <f>E40*((((((IF(C40="A1",'[1]TABLAS PERSONAL FUNCIONARIO Y R'!$E$12,IF(C40="A2",'[1]TABLAS PERSONAL FUNCIONARIO Y R'!$E$13,IF(C40="B",'[1]TABLAS PERSONAL FUNCIONARIO Y R'!$E$14,IF(C40="C1",'[1]TABLAS PERSONAL FUNCIONARIO Y R'!$E$15,IF(C40="C2",'[1]TABLAS PERSONAL FUNCIONARIO Y R'!$E$16,IF(C40="AP",'[1]TABLAS PERSONAL FUNCIONARIO Y R'!$E$17))))))))))))*'[1]TABLAS PERSONAL FUNCIONARIO Y R'!$I$2</f>
        <v>1095.6479999999999</v>
      </c>
      <c r="G40" s="9">
        <v>14</v>
      </c>
      <c r="H40" s="10">
        <f>IF(G40=16,'[1]TABLAS PERSONAL FUNCIONARIO Y R'!$I$37,IF(G40=14,'[1]TABLAS PERSONAL FUNCIONARIO Y R'!$I$39,IF(G40=10,'[1]TABLAS PERSONAL FUNCIONARIO Y R'!$I$43,IF(G40=17,'[1]TABLAS PERSONAL FUNCIONARIO Y R'!$I$36,IF(G40=22,'[1]TABLAS PERSONAL FUNCIONARIO Y R'!$I$31,IF(G40=24,'[1]TABLAS PERSONAL FUNCIONARIO Y R'!$I$29,IF(G40=20,'[1]TABLAS PERSONAL FUNCIONARIO Y R'!$I$33,IF(G40=18,'[1]TABLAS PERSONAL FUNCIONARIO Y R'!$I$35,IF(G40=28,'[1]TABLAS PERSONAL FUNCIONARIO Y R'!$I$25,IF(G40=26,'[1]TABLAS PERSONAL FUNCIONARIO Y R'!$I$27))))))))))*'[1]TABLAS PERSONAL FUNCIONARIO Y R'!$I$2</f>
        <v>3733.8084000000003</v>
      </c>
      <c r="I40" s="10">
        <f>IF(C40="A1",'[1]TABLAS PERSONAL FUNCIONARIO Y R'!$D$42+'[1]TABLAS PERSONAL FUNCIONARIO Y R'!$E$42*'[1]ANEXO PERSONAL FUNCIONARIOS Y R'!E112,IF(C40="A2",'[1]TABLAS PERSONAL FUNCIONARIO Y R'!$D$43+'[1]TABLAS PERSONAL FUNCIONARIO Y R'!$E$43*'[1]ANEXO PERSONAL FUNCIONARIOS Y R'!E112,IF(C40="C1",'[1]TABLAS PERSONAL FUNCIONARIO Y R'!$D$45+'[1]TABLAS PERSONAL FUNCIONARIO Y R'!$E$45*'[1]ANEXO PERSONAL FUNCIONARIOS Y R'!E112,IF(C40="C2",'[1]TABLAS PERSONAL FUNCIONARIO Y R'!$D$46+'[1]TABLAS PERSONAL FUNCIONARIO Y R'!$E$46*'[1]ANEXO PERSONAL FUNCIONARIOS Y R'!E112,IF(C40="AP",'[1]TABLAS PERSONAL FUNCIONARIO Y R'!$D$47+'[1]TABLAS PERSONAL FUNCIONARIO Y R'!$E$47*'[1]ANEXO PERSONAL FUNCIONARIOS Y R'!E112)))))*'[1]TABLAS PERSONAL FUNCIONARIO Y R'!$I$2</f>
        <v>1392.3455999999999</v>
      </c>
      <c r="J40" s="10">
        <f t="shared" ref="J40:J55" si="12">(H40/12)*2</f>
        <v>622.30140000000006</v>
      </c>
      <c r="K40" s="15">
        <v>500</v>
      </c>
      <c r="L40" s="10">
        <f>K40*'[1]TABLAS PERSONAL FUNCIONARIO Y R'!$D$2</f>
        <v>4681.3500000000004</v>
      </c>
      <c r="M40" s="16">
        <f t="shared" ref="M40:M55" si="13">(L40/12)*2</f>
        <v>780.22500000000002</v>
      </c>
      <c r="N40" s="14">
        <f t="shared" ref="N40:N55" si="14">M40+L40+I40+H40+F40+D40+J40</f>
        <v>19641.308400000002</v>
      </c>
    </row>
    <row r="41" spans="1:14" ht="22.5" x14ac:dyDescent="0.25">
      <c r="A41" s="12" t="s">
        <v>84</v>
      </c>
      <c r="B41" s="15" t="s">
        <v>85</v>
      </c>
      <c r="C41" s="9" t="s">
        <v>27</v>
      </c>
      <c r="D41" s="10">
        <f>IF(C41="A1",'[1]TABLAS PERSONAL FUNCIONARIO Y R'!$D$12,IF(C41="A2",'[1]TABLAS PERSONAL FUNCIONARIO Y R'!$D$13,IF(C41="B",'[1]TABLAS PERSONAL FUNCIONARIO Y R'!$D$14,IF(C41="C1",'[1]TABLAS PERSONAL FUNCIONARIO Y R'!$D$15,IF(C41="C2",'[1]TABLAS PERSONAL FUNCIONARIO Y R'!$D$16,IF(C41="AP",'[1]TABLAS PERSONAL FUNCIONARIO Y R'!$D$17))))))*'[1]TABLAS PERSONAL FUNCIONARIO Y R'!$I$2</f>
        <v>7335.63</v>
      </c>
      <c r="E41" s="9">
        <v>4</v>
      </c>
      <c r="F41" s="10">
        <f>E41*((((((IF(C41="A1",'[1]TABLAS PERSONAL FUNCIONARIO Y R'!$E$12,IF(C41="A2",'[1]TABLAS PERSONAL FUNCIONARIO Y R'!$E$13,IF(C41="B",'[1]TABLAS PERSONAL FUNCIONARIO Y R'!$E$14,IF(C41="C1",'[1]TABLAS PERSONAL FUNCIONARIO Y R'!$E$15,IF(C41="C2",'[1]TABLAS PERSONAL FUNCIONARIO Y R'!$E$16,IF(C41="AP",'[1]TABLAS PERSONAL FUNCIONARIO Y R'!$E$17))))))))))))*'[1]TABLAS PERSONAL FUNCIONARIO Y R'!$I$2</f>
        <v>876.51840000000004</v>
      </c>
      <c r="G41" s="9">
        <v>14</v>
      </c>
      <c r="H41" s="10">
        <f>IF(G41=16,'[1]TABLAS PERSONAL FUNCIONARIO Y R'!$I$37,IF(G41=14,'[1]TABLAS PERSONAL FUNCIONARIO Y R'!$I$39,IF(G41=10,'[1]TABLAS PERSONAL FUNCIONARIO Y R'!$I$43,IF(G41=17,'[1]TABLAS PERSONAL FUNCIONARIO Y R'!$I$36,IF(G41=22,'[1]TABLAS PERSONAL FUNCIONARIO Y R'!$I$31,IF(G41=24,'[1]TABLAS PERSONAL FUNCIONARIO Y R'!$I$29,IF(G41=20,'[1]TABLAS PERSONAL FUNCIONARIO Y R'!$I$33,IF(G41=18,'[1]TABLAS PERSONAL FUNCIONARIO Y R'!$I$35,IF(G41=28,'[1]TABLAS PERSONAL FUNCIONARIO Y R'!$I$25,IF(G41=26,'[1]TABLAS PERSONAL FUNCIONARIO Y R'!$I$27))))))))))*'[1]TABLAS PERSONAL FUNCIONARIO Y R'!$I$2</f>
        <v>3733.8084000000003</v>
      </c>
      <c r="I41" s="10">
        <f>IF(C41="A1",'[1]TABLAS PERSONAL FUNCIONARIO Y R'!$D$42+'[1]TABLAS PERSONAL FUNCIONARIO Y R'!$E$42*'[1]ANEXO PERSONAL FUNCIONARIOS Y R'!E113,IF(C41="A2",'[1]TABLAS PERSONAL FUNCIONARIO Y R'!$D$43+'[1]TABLAS PERSONAL FUNCIONARIO Y R'!$E$43*'[1]ANEXO PERSONAL FUNCIONARIOS Y R'!E113,IF(C41="C1",'[1]TABLAS PERSONAL FUNCIONARIO Y R'!$D$45+'[1]TABLAS PERSONAL FUNCIONARIO Y R'!$E$45*'[1]ANEXO PERSONAL FUNCIONARIOS Y R'!E113,IF(C41="C2",'[1]TABLAS PERSONAL FUNCIONARIO Y R'!$D$46+'[1]TABLAS PERSONAL FUNCIONARIO Y R'!$E$46*'[1]ANEXO PERSONAL FUNCIONARIOS Y R'!E113,IF(C41="AP",'[1]TABLAS PERSONAL FUNCIONARIO Y R'!$D$47+'[1]TABLAS PERSONAL FUNCIONARIO Y R'!$E$47*'[1]ANEXO PERSONAL FUNCIONARIOS Y R'!E113)))))*'[1]TABLAS PERSONAL FUNCIONARIO Y R'!$I$2</f>
        <v>1356.1674</v>
      </c>
      <c r="J41" s="10">
        <f t="shared" si="12"/>
        <v>622.30140000000006</v>
      </c>
      <c r="K41" s="15">
        <v>500</v>
      </c>
      <c r="L41" s="10">
        <f>K41*'[1]TABLAS PERSONAL FUNCIONARIO Y R'!$D$2</f>
        <v>4681.3500000000004</v>
      </c>
      <c r="M41" s="16">
        <f t="shared" si="13"/>
        <v>780.22500000000002</v>
      </c>
      <c r="N41" s="14">
        <f t="shared" si="14"/>
        <v>19386.000600000003</v>
      </c>
    </row>
    <row r="42" spans="1:14" ht="22.5" x14ac:dyDescent="0.25">
      <c r="A42" s="12" t="s">
        <v>86</v>
      </c>
      <c r="B42" s="15" t="s">
        <v>87</v>
      </c>
      <c r="C42" s="9" t="s">
        <v>32</v>
      </c>
      <c r="D42" s="10">
        <v>0</v>
      </c>
      <c r="E42" s="9">
        <v>0</v>
      </c>
      <c r="F42" s="10">
        <v>0</v>
      </c>
      <c r="G42" s="9">
        <v>0</v>
      </c>
      <c r="H42" s="10">
        <f>IF(G42=16,'[1]TABLAS PERSONAL FUNCIONARIO Y R'!$I$37,IF(G42=14,'[1]TABLAS PERSONAL FUNCIONARIO Y R'!$I$39,IF(G42=10,'[1]TABLAS PERSONAL FUNCIONARIO Y R'!$I$43,IF(G42=17,'[1]TABLAS PERSONAL FUNCIONARIO Y R'!$I$36,IF(G42=22,'[1]TABLAS PERSONAL FUNCIONARIO Y R'!$I$31,IF(G42=24,'[1]TABLAS PERSONAL FUNCIONARIO Y R'!$I$29,IF(G42=20,'[1]TABLAS PERSONAL FUNCIONARIO Y R'!$I$33,IF(G42=18,'[1]TABLAS PERSONAL FUNCIONARIO Y R'!$I$35,IF(G42=28,'[1]TABLAS PERSONAL FUNCIONARIO Y R'!$I$25,IF(G42=26,'[1]TABLAS PERSONAL FUNCIONARIO Y R'!$I$27))))))))))*'[1]TABLAS PERSONAL FUNCIONARIO Y R'!$I$2</f>
        <v>0</v>
      </c>
      <c r="I42" s="10">
        <v>0</v>
      </c>
      <c r="J42" s="10">
        <f t="shared" si="12"/>
        <v>0</v>
      </c>
      <c r="K42" s="15">
        <v>0</v>
      </c>
      <c r="L42" s="10">
        <f>K42*'[1]TABLAS PERSONAL FUNCIONARIO Y R'!$D$2</f>
        <v>0</v>
      </c>
      <c r="M42" s="16">
        <f t="shared" si="13"/>
        <v>0</v>
      </c>
      <c r="N42" s="14">
        <f t="shared" si="14"/>
        <v>0</v>
      </c>
    </row>
    <row r="43" spans="1:14" ht="22.5" x14ac:dyDescent="0.25">
      <c r="A43" s="12" t="s">
        <v>86</v>
      </c>
      <c r="B43" s="15" t="s">
        <v>88</v>
      </c>
      <c r="C43" s="9" t="s">
        <v>32</v>
      </c>
      <c r="D43" s="10">
        <f>IF(C43="A1",'[1]TABLAS PERSONAL FUNCIONARIO Y R'!$D$12,IF(C43="A2",'[1]TABLAS PERSONAL FUNCIONARIO Y R'!$D$13,IF(C43="B",'[1]TABLAS PERSONAL FUNCIONARIO Y R'!$D$14,IF(C43="C1",'[1]TABLAS PERSONAL FUNCIONARIO Y R'!$D$15,IF(C43="C2",'[1]TABLAS PERSONAL FUNCIONARIO Y R'!$D$16,IF(C43="AP",'[1]TABLAS PERSONAL FUNCIONARIO Y R'!$D$17))))))*'[1]TABLAS PERSONAL FUNCIONARIO Y R'!$I$2</f>
        <v>6713.9952000000003</v>
      </c>
      <c r="E43" s="9">
        <v>5</v>
      </c>
      <c r="F43" s="10">
        <f>E43*((((((IF(C43="A1",'[1]TABLAS PERSONAL FUNCIONARIO Y R'!$E$12,IF(C43="A2",'[1]TABLAS PERSONAL FUNCIONARIO Y R'!$E$13,IF(C43="B",'[1]TABLAS PERSONAL FUNCIONARIO Y R'!$E$14,IF(C43="C1",'[1]TABLAS PERSONAL FUNCIONARIO Y R'!$E$15,IF(C43="C2",'[1]TABLAS PERSONAL FUNCIONARIO Y R'!$E$16,IF(C43="AP",'[1]TABLAS PERSONAL FUNCIONARIO Y R'!$E$17))))))))))))*'[1]TABLAS PERSONAL FUNCIONARIO Y R'!$I$2</f>
        <v>824.76599999999996</v>
      </c>
      <c r="G43" s="9">
        <v>10</v>
      </c>
      <c r="H43" s="10">
        <f>IF(G43=16,'[1]TABLAS PERSONAL FUNCIONARIO Y R'!$I$37,IF(G43=14,'[1]TABLAS PERSONAL FUNCIONARIO Y R'!$I$39,IF(G43=10,'[1]TABLAS PERSONAL FUNCIONARIO Y R'!$I$43,IF(G43=17,'[1]TABLAS PERSONAL FUNCIONARIO Y R'!$I$36,IF(G43=22,'[1]TABLAS PERSONAL FUNCIONARIO Y R'!$I$31,IF(G43=24,'[1]TABLAS PERSONAL FUNCIONARIO Y R'!$I$29,IF(G43=20,'[1]TABLAS PERSONAL FUNCIONARIO Y R'!$I$33,IF(G43=18,'[1]TABLAS PERSONAL FUNCIONARIO Y R'!$I$35,IF(G43=28,'[1]TABLAS PERSONAL FUNCIONARIO Y R'!$I$25,IF(G43=26,'[1]TABLAS PERSONAL FUNCIONARIO Y R'!$I$27))))))))))*'[1]TABLAS PERSONAL FUNCIONARIO Y R'!$I$2</f>
        <v>2634.2819999999997</v>
      </c>
      <c r="I43" s="10">
        <f>IF(C43="A1",'[1]TABLAS PERSONAL FUNCIONARIO Y R'!$D$42+'[1]TABLAS PERSONAL FUNCIONARIO Y R'!$E$42*'[1]ANEXO PERSONAL FUNCIONARIOS Y R'!E115,IF(C43="A2",'[1]TABLAS PERSONAL FUNCIONARIO Y R'!$D$43+'[1]TABLAS PERSONAL FUNCIONARIO Y R'!$E$43*'[1]ANEXO PERSONAL FUNCIONARIOS Y R'!E115,IF(C43="C1",'[1]TABLAS PERSONAL FUNCIONARIO Y R'!$D$45+'[1]TABLAS PERSONAL FUNCIONARIO Y R'!$E$45*'[1]ANEXO PERSONAL FUNCIONARIOS Y R'!E115,IF(C43="C2",'[1]TABLAS PERSONAL FUNCIONARIO Y R'!$D$46+'[1]TABLAS PERSONAL FUNCIONARIO Y R'!$E$46*'[1]ANEXO PERSONAL FUNCIONARIOS Y R'!E115,IF(C43="AP",'[1]TABLAS PERSONAL FUNCIONARIO Y R'!$D$47+'[1]TABLAS PERSONAL FUNCIONARIO Y R'!$E$47*'[1]ANEXO PERSONAL FUNCIONARIOS Y R'!E115)))))*'[1]TABLAS PERSONAL FUNCIONARIO Y R'!$I$2</f>
        <v>1256.4602</v>
      </c>
      <c r="J43" s="10">
        <f t="shared" si="12"/>
        <v>439.04699999999997</v>
      </c>
      <c r="K43" s="15">
        <v>275</v>
      </c>
      <c r="L43" s="10">
        <f>K43*'[1]TABLAS PERSONAL FUNCIONARIO Y R'!$D$2</f>
        <v>2574.7425000000003</v>
      </c>
      <c r="M43" s="16">
        <f t="shared" si="13"/>
        <v>429.12375000000003</v>
      </c>
      <c r="N43" s="14">
        <f t="shared" si="14"/>
        <v>14872.416650000001</v>
      </c>
    </row>
    <row r="44" spans="1:14" ht="22.5" x14ac:dyDescent="0.25">
      <c r="A44" s="12" t="s">
        <v>89</v>
      </c>
      <c r="B44" s="15" t="s">
        <v>90</v>
      </c>
      <c r="C44" s="9" t="s">
        <v>32</v>
      </c>
      <c r="D44" s="10">
        <f>IF(C44="A1",'[1]TABLAS PERSONAL FUNCIONARIO Y R'!$D$12,IF(C44="A2",'[1]TABLAS PERSONAL FUNCIONARIO Y R'!$D$13,IF(C44="B",'[1]TABLAS PERSONAL FUNCIONARIO Y R'!$D$14,IF(C44="C1",'[1]TABLAS PERSONAL FUNCIONARIO Y R'!$D$15,IF(C44="C2",'[1]TABLAS PERSONAL FUNCIONARIO Y R'!$D$16,IF(C44="AP",'[1]TABLAS PERSONAL FUNCIONARIO Y R'!$D$17))))))*'[1]TABLAS PERSONAL FUNCIONARIO Y R'!$I$2</f>
        <v>6713.9952000000003</v>
      </c>
      <c r="E44" s="9">
        <v>6</v>
      </c>
      <c r="F44" s="10">
        <f>E44*((((((IF(C44="A1",'[1]TABLAS PERSONAL FUNCIONARIO Y R'!$E$12,IF(C44="A2",'[1]TABLAS PERSONAL FUNCIONARIO Y R'!$E$13,IF(C44="B",'[1]TABLAS PERSONAL FUNCIONARIO Y R'!$E$14,IF(C44="C1",'[1]TABLAS PERSONAL FUNCIONARIO Y R'!$E$15,IF(C44="C2",'[1]TABLAS PERSONAL FUNCIONARIO Y R'!$E$16,IF(C44="AP",'[1]TABLAS PERSONAL FUNCIONARIO Y R'!$E$17))))))))))))*'[1]TABLAS PERSONAL FUNCIONARIO Y R'!$I$2</f>
        <v>989.7192</v>
      </c>
      <c r="G44" s="9">
        <v>10</v>
      </c>
      <c r="H44" s="10">
        <f>IF(G44=16,'[1]TABLAS PERSONAL FUNCIONARIO Y R'!$I$37,IF(G44=14,'[1]TABLAS PERSONAL FUNCIONARIO Y R'!$I$39,IF(G44=10,'[1]TABLAS PERSONAL FUNCIONARIO Y R'!$I$43,IF(G44=17,'[1]TABLAS PERSONAL FUNCIONARIO Y R'!$I$36,IF(G44=22,'[1]TABLAS PERSONAL FUNCIONARIO Y R'!$I$31,IF(G44=24,'[1]TABLAS PERSONAL FUNCIONARIO Y R'!$I$29,IF(G44=20,'[1]TABLAS PERSONAL FUNCIONARIO Y R'!$I$33,IF(G44=18,'[1]TABLAS PERSONAL FUNCIONARIO Y R'!$I$35,IF(G44=28,'[1]TABLAS PERSONAL FUNCIONARIO Y R'!$I$25,IF(G44=26,'[1]TABLAS PERSONAL FUNCIONARIO Y R'!$I$27))))))))))*'[1]TABLAS PERSONAL FUNCIONARIO Y R'!$I$2</f>
        <v>2634.2819999999997</v>
      </c>
      <c r="I44" s="10">
        <f>IF(C44="A1",'[1]TABLAS PERSONAL FUNCIONARIO Y R'!$D$42+'[1]TABLAS PERSONAL FUNCIONARIO Y R'!$E$42*'[1]ANEXO PERSONAL FUNCIONARIOS Y R'!E116,IF(C44="A2",'[1]TABLAS PERSONAL FUNCIONARIO Y R'!$D$43+'[1]TABLAS PERSONAL FUNCIONARIO Y R'!$E$43*'[1]ANEXO PERSONAL FUNCIONARIOS Y R'!E116,IF(C44="C1",'[1]TABLAS PERSONAL FUNCIONARIO Y R'!$D$45+'[1]TABLAS PERSONAL FUNCIONARIO Y R'!$E$45*'[1]ANEXO PERSONAL FUNCIONARIOS Y R'!E116,IF(C44="C2",'[1]TABLAS PERSONAL FUNCIONARIO Y R'!$D$46+'[1]TABLAS PERSONAL FUNCIONARIO Y R'!$E$46*'[1]ANEXO PERSONAL FUNCIONARIOS Y R'!E116,IF(C44="AP",'[1]TABLAS PERSONAL FUNCIONARIO Y R'!$D$47+'[1]TABLAS PERSONAL FUNCIONARIO Y R'!$E$47*'[1]ANEXO PERSONAL FUNCIONARIOS Y R'!E116)))))*'[1]TABLAS PERSONAL FUNCIONARIO Y R'!$I$2</f>
        <v>1283.9524000000001</v>
      </c>
      <c r="J44" s="10">
        <f t="shared" si="12"/>
        <v>439.04699999999997</v>
      </c>
      <c r="K44" s="15">
        <v>325</v>
      </c>
      <c r="L44" s="10">
        <f>K44*'[1]TABLAS PERSONAL FUNCIONARIO Y R'!$D$2</f>
        <v>3042.8775000000001</v>
      </c>
      <c r="M44" s="16">
        <f t="shared" si="13"/>
        <v>507.14625000000001</v>
      </c>
      <c r="N44" s="14">
        <f t="shared" si="14"/>
        <v>15611.019549999999</v>
      </c>
    </row>
    <row r="45" spans="1:14" ht="22.5" x14ac:dyDescent="0.25">
      <c r="A45" s="12" t="s">
        <v>91</v>
      </c>
      <c r="B45" s="15" t="s">
        <v>92</v>
      </c>
      <c r="C45" s="9" t="s">
        <v>32</v>
      </c>
      <c r="D45" s="10">
        <f>IF(C45="A1",'[1]TABLAS PERSONAL FUNCIONARIO Y R'!$D$12,IF(C45="A2",'[1]TABLAS PERSONAL FUNCIONARIO Y R'!$D$13,IF(C45="B",'[1]TABLAS PERSONAL FUNCIONARIO Y R'!$D$14,IF(C45="C1",'[1]TABLAS PERSONAL FUNCIONARIO Y R'!$D$15,IF(C45="C2",'[1]TABLAS PERSONAL FUNCIONARIO Y R'!$D$16,IF(C45="AP",'[1]TABLAS PERSONAL FUNCIONARIO Y R'!$D$17))))))*'[1]TABLAS PERSONAL FUNCIONARIO Y R'!I2</f>
        <v>6713.9952000000003</v>
      </c>
      <c r="E45" s="9">
        <v>0</v>
      </c>
      <c r="F45" s="10">
        <f>E45*((((((IF(C45="A1",'[1]TABLAS PERSONAL FUNCIONARIO Y R'!$E$12,IF(C45="A2",'[1]TABLAS PERSONAL FUNCIONARIO Y R'!$E$13,IF(C45="B",'[1]TABLAS PERSONAL FUNCIONARIO Y R'!$E$14,IF(C45="C1",'[1]TABLAS PERSONAL FUNCIONARIO Y R'!$E$15,IF(C45="C2",'[1]TABLAS PERSONAL FUNCIONARIO Y R'!$E$16,IF(C45="AP",'[1]TABLAS PERSONAL FUNCIONARIO Y R'!$E$17))))))))))))</f>
        <v>0</v>
      </c>
      <c r="G45" s="9">
        <v>14</v>
      </c>
      <c r="H45" s="10">
        <f>IF(G45=16,'[1]TABLAS PERSONAL FUNCIONARIO Y R'!$I$37,IF(G45=14,'[1]TABLAS PERSONAL FUNCIONARIO Y R'!$I$39,IF(G45=10,'[1]TABLAS PERSONAL FUNCIONARIO Y R'!$I$43,IF(G45=17,'[1]TABLAS PERSONAL FUNCIONARIO Y R'!$I$36,IF(G45=22,'[1]TABLAS PERSONAL FUNCIONARIO Y R'!$I$31,IF(G45=24,'[1]TABLAS PERSONAL FUNCIONARIO Y R'!$I$29,IF(G45=20,'[1]TABLAS PERSONAL FUNCIONARIO Y R'!$I$33,IF(G45=18,'[1]TABLAS PERSONAL FUNCIONARIO Y R'!$I$35,IF(G45=28,'[1]TABLAS PERSONAL FUNCIONARIO Y R'!$I$25,IF(G45=26,'[1]TABLAS PERSONAL FUNCIONARIO Y R'!$I$27))))))))))*'[1]TABLAS PERSONAL FUNCIONARIO Y R'!$I$2</f>
        <v>3733.8084000000003</v>
      </c>
      <c r="I45" s="10">
        <f>IF(C45="A1",'[1]TABLAS PERSONAL FUNCIONARIO Y R'!$D$42+'[1]TABLAS PERSONAL FUNCIONARIO Y R'!$E$42*'[1]ANEXO PERSONAL FUNCIONARIOS Y R'!E131,IF(C45="A2",'[1]TABLAS PERSONAL FUNCIONARIO Y R'!$D$43+'[1]TABLAS PERSONAL FUNCIONARIO Y R'!$E$43*'[1]ANEXO PERSONAL FUNCIONARIOS Y R'!E131,IF(C45="C1",'[1]TABLAS PERSONAL FUNCIONARIO Y R'!$D$45+'[1]TABLAS PERSONAL FUNCIONARIO Y R'!$E$45*'[1]ANEXO PERSONAL FUNCIONARIOS Y R'!E131,IF(C45="C2",'[1]TABLAS PERSONAL FUNCIONARIO Y R'!$D$46+'[1]TABLAS PERSONAL FUNCIONARIO Y R'!$E$46*'[1]ANEXO PERSONAL FUNCIONARIOS Y R'!E131,IF(C45="AP",'[1]TABLAS PERSONAL FUNCIONARIO Y R'!$D$47+'[1]TABLAS PERSONAL FUNCIONARIO Y R'!$E$47*'[1]ANEXO PERSONAL FUNCIONARIOS Y R'!E131)))))*'[1]TABLAS PERSONAL FUNCIONARIO Y R'!$I$2</f>
        <v>1118.9992</v>
      </c>
      <c r="J45" s="10">
        <f t="shared" si="12"/>
        <v>622.30140000000006</v>
      </c>
      <c r="K45" s="15">
        <v>500</v>
      </c>
      <c r="L45" s="10">
        <f>K45*'[1]TABLAS PERSONAL FUNCIONARIO Y R'!$D$2</f>
        <v>4681.3500000000004</v>
      </c>
      <c r="M45" s="16">
        <f t="shared" si="13"/>
        <v>780.22500000000002</v>
      </c>
      <c r="N45" s="14">
        <f t="shared" si="14"/>
        <v>17650.679200000002</v>
      </c>
    </row>
    <row r="46" spans="1:14" ht="22.5" x14ac:dyDescent="0.25">
      <c r="A46" s="12" t="s">
        <v>93</v>
      </c>
      <c r="B46" s="15" t="s">
        <v>94</v>
      </c>
      <c r="C46" s="9" t="s">
        <v>27</v>
      </c>
      <c r="D46" s="10">
        <f>IF(C46="A1",'[1]TABLAS PERSONAL FUNCIONARIO Y R'!$D$12,IF(C46="A2",'[1]TABLAS PERSONAL FUNCIONARIO Y R'!$D$13,IF(C46="B",'[1]TABLAS PERSONAL FUNCIONARIO Y R'!$D$14,IF(C46="C1",'[1]TABLAS PERSONAL FUNCIONARIO Y R'!$D$15,IF(C46="C2",'[1]TABLAS PERSONAL FUNCIONARIO Y R'!$D$16,IF(C46="AP",'[1]TABLAS PERSONAL FUNCIONARIO Y R'!$D$17))))))*'[1]TABLAS PERSONAL FUNCIONARIO Y R'!$I$2</f>
        <v>7335.63</v>
      </c>
      <c r="E46" s="9">
        <v>7</v>
      </c>
      <c r="F46" s="10">
        <f>E46*((((((IF(C46="A1",'[1]TABLAS PERSONAL FUNCIONARIO Y R'!$E$12,IF(C46="A2",'[1]TABLAS PERSONAL FUNCIONARIO Y R'!$E$13,IF(C46="B",'[1]TABLAS PERSONAL FUNCIONARIO Y R'!$E$14,IF(C46="C1",'[1]TABLAS PERSONAL FUNCIONARIO Y R'!$E$15,IF(C46="C2",'[1]TABLAS PERSONAL FUNCIONARIO Y R'!$E$16,IF(C46="AP",'[1]TABLAS PERSONAL FUNCIONARIO Y R'!$E$17))))))))))))*'[1]TABLAS PERSONAL FUNCIONARIO Y R'!$I$2</f>
        <v>1533.9072000000001</v>
      </c>
      <c r="G46" s="9">
        <v>14</v>
      </c>
      <c r="H46" s="10">
        <f>IF(G46=16,'[1]TABLAS PERSONAL FUNCIONARIO Y R'!$I$37,IF(G46=14,'[1]TABLAS PERSONAL FUNCIONARIO Y R'!$I$39,IF(G46=10,'[1]TABLAS PERSONAL FUNCIONARIO Y R'!$I$43,IF(G46=17,'[1]TABLAS PERSONAL FUNCIONARIO Y R'!$I$36,IF(G46=22,'[1]TABLAS PERSONAL FUNCIONARIO Y R'!$I$31,IF(G46=24,'[1]TABLAS PERSONAL FUNCIONARIO Y R'!$I$29,IF(G46=20,'[1]TABLAS PERSONAL FUNCIONARIO Y R'!$I$33,IF(G46=18,'[1]TABLAS PERSONAL FUNCIONARIO Y R'!$I$35,IF(G46=28,'[1]TABLAS PERSONAL FUNCIONARIO Y R'!$I$25,IF(G46=26,'[1]TABLAS PERSONAL FUNCIONARIO Y R'!$I$27))))))))))*'[1]TABLAS PERSONAL FUNCIONARIO Y R'!$I$2</f>
        <v>3733.8084000000003</v>
      </c>
      <c r="I46" s="10">
        <f>IF(C46="A1",'[1]TABLAS PERSONAL FUNCIONARIO Y R'!$D$42+'[1]TABLAS PERSONAL FUNCIONARIO Y R'!$E$42*'[1]ANEXO PERSONAL FUNCIONARIOS Y R'!E147,IF(C46="A2",'[1]TABLAS PERSONAL FUNCIONARIO Y R'!$D$43+'[1]TABLAS PERSONAL FUNCIONARIO Y R'!$E$43*'[1]ANEXO PERSONAL FUNCIONARIOS Y R'!E147,IF(C46="C1",'[1]TABLAS PERSONAL FUNCIONARIO Y R'!$D$45+'[1]TABLAS PERSONAL FUNCIONARIO Y R'!$E$45*'[1]ANEXO PERSONAL FUNCIONARIOS Y R'!E147,IF(C46="C2",'[1]TABLAS PERSONAL FUNCIONARIO Y R'!$D$46+'[1]TABLAS PERSONAL FUNCIONARIO Y R'!$E$46*'[1]ANEXO PERSONAL FUNCIONARIOS Y R'!E147,IF(C46="AP",'[1]TABLAS PERSONAL FUNCIONARIO Y R'!$D$47+'[1]TABLAS PERSONAL FUNCIONARIO Y R'!$E$47*'[1]ANEXO PERSONAL FUNCIONARIOS Y R'!E147)))))*'[1]TABLAS PERSONAL FUNCIONARIO Y R'!$I$2</f>
        <v>1464.702</v>
      </c>
      <c r="J46" s="10">
        <f t="shared" si="12"/>
        <v>622.30140000000006</v>
      </c>
      <c r="K46" s="15">
        <v>500</v>
      </c>
      <c r="L46" s="10">
        <f>K46*'[1]TABLAS PERSONAL FUNCIONARIO Y R'!$D$2</f>
        <v>4681.3500000000004</v>
      </c>
      <c r="M46" s="16">
        <f t="shared" si="13"/>
        <v>780.22500000000002</v>
      </c>
      <c r="N46" s="14">
        <f t="shared" si="14"/>
        <v>20151.924000000003</v>
      </c>
    </row>
    <row r="47" spans="1:14" ht="22.5" x14ac:dyDescent="0.25">
      <c r="A47" s="12" t="s">
        <v>95</v>
      </c>
      <c r="B47" s="12" t="s">
        <v>96</v>
      </c>
      <c r="C47" s="9" t="s">
        <v>32</v>
      </c>
      <c r="D47" s="10">
        <f>IF(C47="A1",'[1]TABLAS PERSONAL FUNCIONARIO Y R'!$D$12,IF(C47="A2",'[1]TABLAS PERSONAL FUNCIONARIO Y R'!$D$13,IF(C47="B",'[1]TABLAS PERSONAL FUNCIONARIO Y R'!$D$14,IF(C47="C1",'[1]TABLAS PERSONAL FUNCIONARIO Y R'!$D$15,IF(C47="C2",'[1]TABLAS PERSONAL FUNCIONARIO Y R'!$D$16,IF(C47="AP",'[1]TABLAS PERSONAL FUNCIONARIO Y R'!$D$17))))))*'[1]TABLAS PERSONAL FUNCIONARIO Y R'!$I$2</f>
        <v>6713.9952000000003</v>
      </c>
      <c r="E47" s="9">
        <v>4</v>
      </c>
      <c r="F47" s="10">
        <f>E47*((((((IF(C47="A1",'[1]TABLAS PERSONAL FUNCIONARIO Y R'!$E$12,IF(C47="A2",'[1]TABLAS PERSONAL FUNCIONARIO Y R'!$E$13,IF(C47="B",'[1]TABLAS PERSONAL FUNCIONARIO Y R'!$E$14,IF(C47="C1",'[1]TABLAS PERSONAL FUNCIONARIO Y R'!$E$15,IF(C47="C2",'[1]TABLAS PERSONAL FUNCIONARIO Y R'!$E$16,IF(C47="AP",'[1]TABLAS PERSONAL FUNCIONARIO Y R'!$E$17))))))))))))*'[1]TABLAS PERSONAL FUNCIONARIO Y R'!$I$2</f>
        <v>659.81279999999992</v>
      </c>
      <c r="G47" s="9">
        <v>10</v>
      </c>
      <c r="H47" s="10">
        <f>IF(G47=16,'[1]TABLAS PERSONAL FUNCIONARIO Y R'!$I$37,IF(G47=14,'[1]TABLAS PERSONAL FUNCIONARIO Y R'!$I$39,IF(G47=10,'[1]TABLAS PERSONAL FUNCIONARIO Y R'!$I$43,IF(G47=17,'[1]TABLAS PERSONAL FUNCIONARIO Y R'!$I$36,IF(G47=22,'[1]TABLAS PERSONAL FUNCIONARIO Y R'!$I$31,IF(G47=24,'[1]TABLAS PERSONAL FUNCIONARIO Y R'!$I$29,IF(G47=20,'[1]TABLAS PERSONAL FUNCIONARIO Y R'!$I$33,IF(G47=18,'[1]TABLAS PERSONAL FUNCIONARIO Y R'!$I$35,IF(G47=28,'[1]TABLAS PERSONAL FUNCIONARIO Y R'!$I$25,IF(G47=26,'[1]TABLAS PERSONAL FUNCIONARIO Y R'!$I$27))))))))))*'[1]TABLAS PERSONAL FUNCIONARIO Y R'!$I$2</f>
        <v>2634.2819999999997</v>
      </c>
      <c r="I47" s="10">
        <f>IF(C47="A1",'[1]TABLAS PERSONAL FUNCIONARIO Y R'!$D$42+'[1]TABLAS PERSONAL FUNCIONARIO Y R'!$E$42*'[1]ANEXO PERSONAL FUNCIONARIOS Y R'!E162,IF(C47="A2",'[1]TABLAS PERSONAL FUNCIONARIO Y R'!$D$43+'[1]TABLAS PERSONAL FUNCIONARIO Y R'!$E$43*'[1]ANEXO PERSONAL FUNCIONARIOS Y R'!E162,IF(C47="C1",'[1]TABLAS PERSONAL FUNCIONARIO Y R'!$D$45+'[1]TABLAS PERSONAL FUNCIONARIO Y R'!$E$45*'[1]ANEXO PERSONAL FUNCIONARIOS Y R'!E162,IF(C47="C2",'[1]TABLAS PERSONAL FUNCIONARIO Y R'!$D$46+'[1]TABLAS PERSONAL FUNCIONARIO Y R'!$E$46*'[1]ANEXO PERSONAL FUNCIONARIOS Y R'!E162,IF(C47="AP",'[1]TABLAS PERSONAL FUNCIONARIO Y R'!$D$47+'[1]TABLAS PERSONAL FUNCIONARIO Y R'!$E$47*'[1]ANEXO PERSONAL FUNCIONARIOS Y R'!E162)))))*'[1]TABLAS PERSONAL FUNCIONARIO Y R'!$I$2</f>
        <v>1228.9680000000003</v>
      </c>
      <c r="J47" s="10">
        <f t="shared" si="12"/>
        <v>439.04699999999997</v>
      </c>
      <c r="K47" s="12">
        <v>275</v>
      </c>
      <c r="L47" s="10">
        <f>K47*'[1]TABLAS PERSONAL FUNCIONARIO Y R'!$D$2</f>
        <v>2574.7425000000003</v>
      </c>
      <c r="M47" s="16">
        <f t="shared" si="13"/>
        <v>429.12375000000003</v>
      </c>
      <c r="N47" s="14">
        <f t="shared" si="14"/>
        <v>14679.971250000001</v>
      </c>
    </row>
    <row r="48" spans="1:14" ht="22.5" x14ac:dyDescent="0.25">
      <c r="A48" s="12" t="s">
        <v>95</v>
      </c>
      <c r="B48" s="15" t="s">
        <v>97</v>
      </c>
      <c r="C48" s="9" t="s">
        <v>32</v>
      </c>
      <c r="D48" s="10">
        <f>IF(C48="A1",'[1]TABLAS PERSONAL FUNCIONARIO Y R'!$D$12,IF(C48="A2",'[1]TABLAS PERSONAL FUNCIONARIO Y R'!$D$13,IF(C48="B",'[1]TABLAS PERSONAL FUNCIONARIO Y R'!$D$14,IF(C48="C1",'[1]TABLAS PERSONAL FUNCIONARIO Y R'!$D$15,IF(C48="C2",'[1]TABLAS PERSONAL FUNCIONARIO Y R'!$D$16,IF(C48="AP",'[1]TABLAS PERSONAL FUNCIONARIO Y R'!$D$17))))))*'[1]TABLAS PERSONAL FUNCIONARIO Y R'!$I$2</f>
        <v>6713.9952000000003</v>
      </c>
      <c r="E48" s="12">
        <v>5</v>
      </c>
      <c r="F48" s="10">
        <f>E48*((((((IF(C48="A1",'[1]TABLAS PERSONAL FUNCIONARIO Y R'!$E$12,IF(C48="A2",'[1]TABLAS PERSONAL FUNCIONARIO Y R'!$E$13,IF(C48="B",'[1]TABLAS PERSONAL FUNCIONARIO Y R'!$E$14,IF(C48="C1",'[1]TABLAS PERSONAL FUNCIONARIO Y R'!$E$15,IF(C48="C2",'[1]TABLAS PERSONAL FUNCIONARIO Y R'!$E$16,IF(C48="AP",'[1]TABLAS PERSONAL FUNCIONARIO Y R'!$E$17))))))))))))*'[1]TABLAS PERSONAL FUNCIONARIO Y R'!$I$2</f>
        <v>824.76599999999996</v>
      </c>
      <c r="G48" s="12">
        <v>10</v>
      </c>
      <c r="H48" s="10">
        <f>IF(G48=16,'[1]TABLAS PERSONAL FUNCIONARIO Y R'!$I$37,IF(G48=14,'[1]TABLAS PERSONAL FUNCIONARIO Y R'!$I$39,IF(G48=10,'[1]TABLAS PERSONAL FUNCIONARIO Y R'!$I$43,IF(G48=17,'[1]TABLAS PERSONAL FUNCIONARIO Y R'!$I$36,IF(G48=22,'[1]TABLAS PERSONAL FUNCIONARIO Y R'!$I$31,IF(G48=24,'[1]TABLAS PERSONAL FUNCIONARIO Y R'!$I$29,IF(G48=20,'[1]TABLAS PERSONAL FUNCIONARIO Y R'!$I$33,IF(G48=18,'[1]TABLAS PERSONAL FUNCIONARIO Y R'!$I$35,IF(G48=28,'[1]TABLAS PERSONAL FUNCIONARIO Y R'!$I$25,IF(G48=26,'[1]TABLAS PERSONAL FUNCIONARIO Y R'!$I$27))))))))))*'[1]TABLAS PERSONAL FUNCIONARIO Y R'!$I$2</f>
        <v>2634.2819999999997</v>
      </c>
      <c r="I48" s="10">
        <f>IF(C48="A1",'[1]TABLAS PERSONAL FUNCIONARIO Y R'!$D$42+'[1]TABLAS PERSONAL FUNCIONARIO Y R'!$E$42*'[1]ANEXO PERSONAL FUNCIONARIOS Y R'!E163,IF(C48="A2",'[1]TABLAS PERSONAL FUNCIONARIO Y R'!$D$43+'[1]TABLAS PERSONAL FUNCIONARIO Y R'!$E$43*'[1]ANEXO PERSONAL FUNCIONARIOS Y R'!E163,IF(C48="C1",'[1]TABLAS PERSONAL FUNCIONARIO Y R'!$D$45+'[1]TABLAS PERSONAL FUNCIONARIO Y R'!$E$45*'[1]ANEXO PERSONAL FUNCIONARIOS Y R'!E163,IF(C48="C2",'[1]TABLAS PERSONAL FUNCIONARIO Y R'!$D$46+'[1]TABLAS PERSONAL FUNCIONARIO Y R'!$E$46*'[1]ANEXO PERSONAL FUNCIONARIOS Y R'!E163,IF(C48="AP",'[1]TABLAS PERSONAL FUNCIONARIO Y R'!$D$47+'[1]TABLAS PERSONAL FUNCIONARIO Y R'!$E$47*'[1]ANEXO PERSONAL FUNCIONARIOS Y R'!E163)))))*'[1]TABLAS PERSONAL FUNCIONARIO Y R'!$I$2</f>
        <v>1256.4602</v>
      </c>
      <c r="J48" s="10">
        <f t="shared" si="12"/>
        <v>439.04699999999997</v>
      </c>
      <c r="K48" s="15">
        <v>275</v>
      </c>
      <c r="L48" s="10">
        <f>K48*'[1]TABLAS PERSONAL FUNCIONARIO Y R'!$D$2</f>
        <v>2574.7425000000003</v>
      </c>
      <c r="M48" s="16">
        <f t="shared" si="13"/>
        <v>429.12375000000003</v>
      </c>
      <c r="N48" s="14">
        <f t="shared" si="14"/>
        <v>14872.416650000001</v>
      </c>
    </row>
    <row r="49" spans="1:14" ht="22.5" x14ac:dyDescent="0.25">
      <c r="A49" s="9" t="s">
        <v>98</v>
      </c>
      <c r="B49" s="12" t="s">
        <v>99</v>
      </c>
      <c r="C49" s="12" t="s">
        <v>32</v>
      </c>
      <c r="D49" s="10">
        <f>IF(C49="A1",'[1]TABLAS PERSONAL FUNCIONARIO Y R'!$D$12,IF(C49="A2",'[1]TABLAS PERSONAL FUNCIONARIO Y R'!$D$13,IF(C49="B",'[1]TABLAS PERSONAL FUNCIONARIO Y R'!$D$14,IF(C49="C1",'[1]TABLAS PERSONAL FUNCIONARIO Y R'!$D$15,IF(C49="C2",'[1]TABLAS PERSONAL FUNCIONARIO Y R'!$D$16,IF(C49="AP",'[1]TABLAS PERSONAL FUNCIONARIO Y R'!$D$17))))))*'[1]TABLAS PERSONAL FUNCIONARIO Y R'!$I$2</f>
        <v>6713.9952000000003</v>
      </c>
      <c r="E49" s="12">
        <v>4</v>
      </c>
      <c r="F49" s="10">
        <f>E49*((((((IF(C49="A1",'[1]TABLAS PERSONAL FUNCIONARIO Y R'!$E$12,IF(C49="A2",'[1]TABLAS PERSONAL FUNCIONARIO Y R'!$E$13,IF(C49="B",'[1]TABLAS PERSONAL FUNCIONARIO Y R'!$E$14,IF(C49="C1",'[1]TABLAS PERSONAL FUNCIONARIO Y R'!$E$15,IF(C49="C2",'[1]TABLAS PERSONAL FUNCIONARIO Y R'!$E$16,IF(C49="AP",'[1]TABLAS PERSONAL FUNCIONARIO Y R'!$E$17))))))))))))*'[1]TABLAS PERSONAL FUNCIONARIO Y R'!$I$2</f>
        <v>659.81279999999992</v>
      </c>
      <c r="G49" s="9">
        <v>10</v>
      </c>
      <c r="H49" s="10">
        <f>IF(G49=16,'[1]TABLAS PERSONAL FUNCIONARIO Y R'!$I$37,IF(G49=14,'[1]TABLAS PERSONAL FUNCIONARIO Y R'!$I$39,IF(G49=10,'[1]TABLAS PERSONAL FUNCIONARIO Y R'!$I$43,IF(G49=17,'[1]TABLAS PERSONAL FUNCIONARIO Y R'!$I$36,IF(G49=22,'[1]TABLAS PERSONAL FUNCIONARIO Y R'!$I$31,IF(G49=24,'[1]TABLAS PERSONAL FUNCIONARIO Y R'!$I$29,IF(G49=20,'[1]TABLAS PERSONAL FUNCIONARIO Y R'!$I$33,IF(G49=18,'[1]TABLAS PERSONAL FUNCIONARIO Y R'!$I$35,IF(G49=28,'[1]TABLAS PERSONAL FUNCIONARIO Y R'!$I$25,IF(G49=26,'[1]TABLAS PERSONAL FUNCIONARIO Y R'!$I$27))))))))))*'[1]TABLAS PERSONAL FUNCIONARIO Y R'!$I$2</f>
        <v>2634.2819999999997</v>
      </c>
      <c r="I49" s="10">
        <f>IF(C49="A1",'[1]TABLAS PERSONAL FUNCIONARIO Y R'!$D$42+'[1]TABLAS PERSONAL FUNCIONARIO Y R'!$E$42*'[1]ANEXO PERSONAL FUNCIONARIOS Y R'!E177,IF(C49="A2",'[1]TABLAS PERSONAL FUNCIONARIO Y R'!$D$43+'[1]TABLAS PERSONAL FUNCIONARIO Y R'!$E$43*'[1]ANEXO PERSONAL FUNCIONARIOS Y R'!E177,IF(C49="C1",'[1]TABLAS PERSONAL FUNCIONARIO Y R'!$D$45+'[1]TABLAS PERSONAL FUNCIONARIO Y R'!$E$45*'[1]ANEXO PERSONAL FUNCIONARIOS Y R'!E177,IF(C49="C2",'[1]TABLAS PERSONAL FUNCIONARIO Y R'!$D$46+'[1]TABLAS PERSONAL FUNCIONARIO Y R'!$E$46*'[1]ANEXO PERSONAL FUNCIONARIOS Y R'!E177,IF(C49="AP",'[1]TABLAS PERSONAL FUNCIONARIO Y R'!$D$47+'[1]TABLAS PERSONAL FUNCIONARIO Y R'!$E$47*'[1]ANEXO PERSONAL FUNCIONARIOS Y R'!E177)))))*'[1]TABLAS PERSONAL FUNCIONARIO Y R'!$I$2</f>
        <v>1228.9680000000003</v>
      </c>
      <c r="J49" s="10">
        <f t="shared" si="12"/>
        <v>439.04699999999997</v>
      </c>
      <c r="K49" s="12">
        <v>300</v>
      </c>
      <c r="L49" s="10">
        <f>K49*'[1]TABLAS PERSONAL FUNCIONARIO Y R'!$D$2</f>
        <v>2808.81</v>
      </c>
      <c r="M49" s="16">
        <f t="shared" si="13"/>
        <v>468.13499999999999</v>
      </c>
      <c r="N49" s="14">
        <f t="shared" si="14"/>
        <v>14953.050000000001</v>
      </c>
    </row>
    <row r="50" spans="1:14" ht="22.5" x14ac:dyDescent="0.25">
      <c r="A50" s="9" t="s">
        <v>98</v>
      </c>
      <c r="B50" s="12" t="s">
        <v>100</v>
      </c>
      <c r="C50" s="12" t="s">
        <v>32</v>
      </c>
      <c r="D50" s="10">
        <f>IF(C50="A1",'[1]TABLAS PERSONAL FUNCIONARIO Y R'!$D$12,IF(C50="A2",'[1]TABLAS PERSONAL FUNCIONARIO Y R'!$D$13,IF(C50="B",'[1]TABLAS PERSONAL FUNCIONARIO Y R'!$D$14,IF(C50="C1",'[1]TABLAS PERSONAL FUNCIONARIO Y R'!$D$15,IF(C50="C2",'[1]TABLAS PERSONAL FUNCIONARIO Y R'!$D$16,IF(C50="AP",'[1]TABLAS PERSONAL FUNCIONARIO Y R'!$D$17))))))*'[1]TABLAS PERSONAL FUNCIONARIO Y R'!$I$2</f>
        <v>6713.9952000000003</v>
      </c>
      <c r="E50" s="12">
        <v>3</v>
      </c>
      <c r="F50" s="10">
        <f>E50*((((((IF(C50="A1",'[1]TABLAS PERSONAL FUNCIONARIO Y R'!$E$12,IF(C50="A2",'[1]TABLAS PERSONAL FUNCIONARIO Y R'!$E$13,IF(C50="B",'[1]TABLAS PERSONAL FUNCIONARIO Y R'!$E$14,IF(C50="C1",'[1]TABLAS PERSONAL FUNCIONARIO Y R'!$E$15,IF(C50="C2",'[1]TABLAS PERSONAL FUNCIONARIO Y R'!$E$16,IF(C50="AP",'[1]TABLAS PERSONAL FUNCIONARIO Y R'!$E$17))))))))))))*'[1]TABLAS PERSONAL FUNCIONARIO Y R'!$I$2</f>
        <v>494.8596</v>
      </c>
      <c r="G50" s="9">
        <v>10</v>
      </c>
      <c r="H50" s="10">
        <f>IF(G50=16,'[1]TABLAS PERSONAL FUNCIONARIO Y R'!$I$37,IF(G50=14,'[1]TABLAS PERSONAL FUNCIONARIO Y R'!$I$39,IF(G50=10,'[1]TABLAS PERSONAL FUNCIONARIO Y R'!$I$43,IF(G50=17,'[1]TABLAS PERSONAL FUNCIONARIO Y R'!$I$36,IF(G50=22,'[1]TABLAS PERSONAL FUNCIONARIO Y R'!$I$31,IF(G50=24,'[1]TABLAS PERSONAL FUNCIONARIO Y R'!$I$29,IF(G50=20,'[1]TABLAS PERSONAL FUNCIONARIO Y R'!$I$33,IF(G50=18,'[1]TABLAS PERSONAL FUNCIONARIO Y R'!$I$35,IF(G50=28,'[1]TABLAS PERSONAL FUNCIONARIO Y R'!$I$25,IF(G50=26,'[1]TABLAS PERSONAL FUNCIONARIO Y R'!$I$27))))))))))*'[1]TABLAS PERSONAL FUNCIONARIO Y R'!$I$2</f>
        <v>2634.2819999999997</v>
      </c>
      <c r="I50" s="10">
        <f>IF(C50="A1",'[1]TABLAS PERSONAL FUNCIONARIO Y R'!$D$42+'[1]TABLAS PERSONAL FUNCIONARIO Y R'!$E$42*'[1]ANEXO PERSONAL FUNCIONARIOS Y R'!E178,IF(C50="A2",'[1]TABLAS PERSONAL FUNCIONARIO Y R'!$D$43+'[1]TABLAS PERSONAL FUNCIONARIO Y R'!$E$43*'[1]ANEXO PERSONAL FUNCIONARIOS Y R'!E178,IF(C50="C1",'[1]TABLAS PERSONAL FUNCIONARIO Y R'!$D$45+'[1]TABLAS PERSONAL FUNCIONARIO Y R'!$E$45*'[1]ANEXO PERSONAL FUNCIONARIOS Y R'!E178,IF(C50="C2",'[1]TABLAS PERSONAL FUNCIONARIO Y R'!$D$46+'[1]TABLAS PERSONAL FUNCIONARIO Y R'!$E$46*'[1]ANEXO PERSONAL FUNCIONARIOS Y R'!E178,IF(C50="AP",'[1]TABLAS PERSONAL FUNCIONARIO Y R'!$D$47+'[1]TABLAS PERSONAL FUNCIONARIO Y R'!$E$47*'[1]ANEXO PERSONAL FUNCIONARIOS Y R'!E178)))))*'[1]TABLAS PERSONAL FUNCIONARIO Y R'!$I$2</f>
        <v>1201.4758000000002</v>
      </c>
      <c r="J50" s="10">
        <f t="shared" si="12"/>
        <v>439.04699999999997</v>
      </c>
      <c r="K50" s="12">
        <v>300</v>
      </c>
      <c r="L50" s="10">
        <f>K50*'[1]TABLAS PERSONAL FUNCIONARIO Y R'!$D$2</f>
        <v>2808.81</v>
      </c>
      <c r="M50" s="16">
        <f t="shared" si="13"/>
        <v>468.13499999999999</v>
      </c>
      <c r="N50" s="14">
        <f t="shared" si="14"/>
        <v>14760.604600000001</v>
      </c>
    </row>
    <row r="51" spans="1:14" ht="22.5" x14ac:dyDescent="0.25">
      <c r="A51" s="12" t="s">
        <v>101</v>
      </c>
      <c r="B51" s="15" t="s">
        <v>102</v>
      </c>
      <c r="C51" s="9" t="s">
        <v>32</v>
      </c>
      <c r="D51" s="10">
        <f>IF(C51="A1",'[1]TABLAS PERSONAL FUNCIONARIO Y R'!$D$12,IF(C51="A2",'[1]TABLAS PERSONAL FUNCIONARIO Y R'!$D$13,IF(C51="B",'[1]TABLAS PERSONAL FUNCIONARIO Y R'!$D$14,IF(C51="C1",'[1]TABLAS PERSONAL FUNCIONARIO Y R'!$D$15,IF(C51="C2",'[1]TABLAS PERSONAL FUNCIONARIO Y R'!$D$16,IF(C51="AP",'[1]TABLAS PERSONAL FUNCIONARIO Y R'!$D$17))))))*'[1]TABLAS PERSONAL FUNCIONARIO Y R'!$I$2</f>
        <v>6713.9952000000003</v>
      </c>
      <c r="E51" s="9">
        <v>7</v>
      </c>
      <c r="F51" s="10">
        <f>E51*((((((IF(C51="A1",'[1]TABLAS PERSONAL FUNCIONARIO Y R'!$E$12,IF(C51="A2",'[1]TABLAS PERSONAL FUNCIONARIO Y R'!$E$13,IF(C51="B",'[1]TABLAS PERSONAL FUNCIONARIO Y R'!$E$14,IF(C51="C1",'[1]TABLAS PERSONAL FUNCIONARIO Y R'!$E$15,IF(C51="C2",'[1]TABLAS PERSONAL FUNCIONARIO Y R'!$E$16,IF(C51="AP",'[1]TABLAS PERSONAL FUNCIONARIO Y R'!$E$17))))))))))))*'[1]TABLAS PERSONAL FUNCIONARIO Y R'!$I$2</f>
        <v>1154.6723999999999</v>
      </c>
      <c r="G51" s="9">
        <v>10</v>
      </c>
      <c r="H51" s="10">
        <f>IF(G51=16,'[1]TABLAS PERSONAL FUNCIONARIO Y R'!$I$37,IF(G51=14,'[1]TABLAS PERSONAL FUNCIONARIO Y R'!$I$39,IF(G51=10,'[1]TABLAS PERSONAL FUNCIONARIO Y R'!$I$43,IF(G51=17,'[1]TABLAS PERSONAL FUNCIONARIO Y R'!$I$36,IF(G51=22,'[1]TABLAS PERSONAL FUNCIONARIO Y R'!$I$31,IF(G51=24,'[1]TABLAS PERSONAL FUNCIONARIO Y R'!$I$29,IF(G51=20,'[1]TABLAS PERSONAL FUNCIONARIO Y R'!$I$33,IF(G51=18,'[1]TABLAS PERSONAL FUNCIONARIO Y R'!$I$35,IF(G51=28,'[1]TABLAS PERSONAL FUNCIONARIO Y R'!$I$25,IF(G51=26,'[1]TABLAS PERSONAL FUNCIONARIO Y R'!$I$27))))))))))*'[1]TABLAS PERSONAL FUNCIONARIO Y R'!$I$2</f>
        <v>2634.2819999999997</v>
      </c>
      <c r="I51" s="10">
        <f>IF(C51="A1",'[1]TABLAS PERSONAL FUNCIONARIO Y R'!$D$42+'[1]TABLAS PERSONAL FUNCIONARIO Y R'!$E$42*'[1]ANEXO PERSONAL FUNCIONARIOS Y R'!E194,IF(C51="A2",'[1]TABLAS PERSONAL FUNCIONARIO Y R'!$D$43+'[1]TABLAS PERSONAL FUNCIONARIO Y R'!$E$43*'[1]ANEXO PERSONAL FUNCIONARIOS Y R'!E194,IF(C51="C1",'[1]TABLAS PERSONAL FUNCIONARIO Y R'!$D$45+'[1]TABLAS PERSONAL FUNCIONARIO Y R'!$E$45*'[1]ANEXO PERSONAL FUNCIONARIOS Y R'!E194,IF(C51="C2",'[1]TABLAS PERSONAL FUNCIONARIO Y R'!$D$46+'[1]TABLAS PERSONAL FUNCIONARIO Y R'!$E$46*'[1]ANEXO PERSONAL FUNCIONARIOS Y R'!E194,IF(C51="AP",'[1]TABLAS PERSONAL FUNCIONARIO Y R'!$D$47+'[1]TABLAS PERSONAL FUNCIONARIO Y R'!$E$47*'[1]ANEXO PERSONAL FUNCIONARIOS Y R'!E194)))))*'[1]TABLAS PERSONAL FUNCIONARIO Y R'!$I$2</f>
        <v>1311.4446</v>
      </c>
      <c r="J51" s="10">
        <f t="shared" si="12"/>
        <v>439.04699999999997</v>
      </c>
      <c r="K51" s="9">
        <v>250</v>
      </c>
      <c r="L51" s="10">
        <f>K51*'[1]TABLAS PERSONAL FUNCIONARIO Y R'!$D$2</f>
        <v>2340.6750000000002</v>
      </c>
      <c r="M51" s="3">
        <f t="shared" si="13"/>
        <v>390.11250000000001</v>
      </c>
      <c r="N51" s="14">
        <f t="shared" si="14"/>
        <v>14984.228700000001</v>
      </c>
    </row>
    <row r="52" spans="1:14" ht="33.75" x14ac:dyDescent="0.25">
      <c r="A52" s="12" t="s">
        <v>103</v>
      </c>
      <c r="B52" s="15" t="s">
        <v>104</v>
      </c>
      <c r="C52" s="9" t="s">
        <v>32</v>
      </c>
      <c r="D52" s="10">
        <v>0</v>
      </c>
      <c r="E52" s="12"/>
      <c r="F52" s="10">
        <f>E52*((((((IF(C52="A1",'[1]TABLAS PERSONAL FUNCIONARIO Y R'!$E$12,IF(C52="A2",'[1]TABLAS PERSONAL FUNCIONARIO Y R'!$E$13,IF(C52="B",'[1]TABLAS PERSONAL FUNCIONARIO Y R'!$E$14,IF(C52="C1",'[1]TABLAS PERSONAL FUNCIONARIO Y R'!$E$15,IF(C52="C2",'[1]TABLAS PERSONAL FUNCIONARIO Y R'!$E$16,IF(C52="AP",'[1]TABLAS PERSONAL FUNCIONARIO Y R'!$E$17))))))))))))*'[1]TABLAS PERSONAL FUNCIONARIO Y R'!$I$2</f>
        <v>0</v>
      </c>
      <c r="G52" s="12"/>
      <c r="H52" s="10">
        <f>IF(G52=16,'[1]TABLAS PERSONAL FUNCIONARIO Y R'!$I$37,IF(G52=14,'[1]TABLAS PERSONAL FUNCIONARIO Y R'!$I$39,IF(G52=10,'[1]TABLAS PERSONAL FUNCIONARIO Y R'!$I$43,IF(G52=17,'[1]TABLAS PERSONAL FUNCIONARIO Y R'!$I$36,IF(G52=22,'[1]TABLAS PERSONAL FUNCIONARIO Y R'!$I$31,IF(G52=24,'[1]TABLAS PERSONAL FUNCIONARIO Y R'!$I$29,IF(G52=20,'[1]TABLAS PERSONAL FUNCIONARIO Y R'!$I$33,IF(G52=18,'[1]TABLAS PERSONAL FUNCIONARIO Y R'!$I$35,IF(G52=28,'[1]TABLAS PERSONAL FUNCIONARIO Y R'!$I$25,IF(G52=26,'[1]TABLAS PERSONAL FUNCIONARIO Y R'!$I$27))))))))))*'[1]TABLAS PERSONAL FUNCIONARIO Y R'!$I$2</f>
        <v>0</v>
      </c>
      <c r="I52" s="10">
        <v>0</v>
      </c>
      <c r="J52" s="10">
        <f t="shared" si="12"/>
        <v>0</v>
      </c>
      <c r="K52" s="9">
        <v>0</v>
      </c>
      <c r="L52" s="10">
        <f>K52*'[1]TABLAS PERSONAL FUNCIONARIO Y R'!$D$2</f>
        <v>0</v>
      </c>
      <c r="M52" s="3">
        <f t="shared" si="13"/>
        <v>0</v>
      </c>
      <c r="N52" s="14">
        <f t="shared" si="14"/>
        <v>0</v>
      </c>
    </row>
    <row r="53" spans="1:14" ht="22.5" x14ac:dyDescent="0.25">
      <c r="A53" s="12" t="s">
        <v>105</v>
      </c>
      <c r="B53" s="15" t="s">
        <v>106</v>
      </c>
      <c r="C53" s="9" t="s">
        <v>32</v>
      </c>
      <c r="D53" s="10">
        <f>IF(C53="A1",'[1]TABLAS PERSONAL FUNCIONARIO Y R'!$D$12,IF(C53="A2",'[1]TABLAS PERSONAL FUNCIONARIO Y R'!$D$13,IF(C53="B",'[1]TABLAS PERSONAL FUNCIONARIO Y R'!$D$14,IF(C53="C1",'[1]TABLAS PERSONAL FUNCIONARIO Y R'!$D$15,IF(C53="C2",'[1]TABLAS PERSONAL FUNCIONARIO Y R'!$D$16,IF(C53="AP",'[1]TABLAS PERSONAL FUNCIONARIO Y R'!$D$17))))))*'[1]TABLAS PERSONAL FUNCIONARIO Y R'!$I$2</f>
        <v>6713.9952000000003</v>
      </c>
      <c r="E53" s="12">
        <v>7</v>
      </c>
      <c r="F53" s="10">
        <f>E53*((((((IF(C53="A1",'[1]TABLAS PERSONAL FUNCIONARIO Y R'!$E$12,IF(C53="A2",'[1]TABLAS PERSONAL FUNCIONARIO Y R'!$E$13,IF(C53="B",'[1]TABLAS PERSONAL FUNCIONARIO Y R'!$E$14,IF(C53="C1",'[1]TABLAS PERSONAL FUNCIONARIO Y R'!$E$15,IF(C53="C2",'[1]TABLAS PERSONAL FUNCIONARIO Y R'!$E$16,IF(C53="AP",'[1]TABLAS PERSONAL FUNCIONARIO Y R'!$E$17))))))))))))*'[1]TABLAS PERSONAL FUNCIONARIO Y R'!$I$2</f>
        <v>1154.6723999999999</v>
      </c>
      <c r="G53" s="12">
        <v>10</v>
      </c>
      <c r="H53" s="10">
        <f>IF(G53=16,'[1]TABLAS PERSONAL FUNCIONARIO Y R'!$I$37,IF(G53=14,'[1]TABLAS PERSONAL FUNCIONARIO Y R'!$I$39,IF(G53=10,'[1]TABLAS PERSONAL FUNCIONARIO Y R'!$I$43,IF(G53=17,'[1]TABLAS PERSONAL FUNCIONARIO Y R'!$I$36,IF(G53=22,'[1]TABLAS PERSONAL FUNCIONARIO Y R'!$I$31,IF(G53=24,'[1]TABLAS PERSONAL FUNCIONARIO Y R'!$I$29,IF(G53=20,'[1]TABLAS PERSONAL FUNCIONARIO Y R'!$I$33,IF(G53=18,'[1]TABLAS PERSONAL FUNCIONARIO Y R'!$I$35,IF(G53=28,'[1]TABLAS PERSONAL FUNCIONARIO Y R'!$I$25,IF(G53=26,'[1]TABLAS PERSONAL FUNCIONARIO Y R'!$I$27))))))))))*'[1]TABLAS PERSONAL FUNCIONARIO Y R'!$I$2</f>
        <v>2634.2819999999997</v>
      </c>
      <c r="I53" s="10">
        <f>IF(C53="A1",'[1]TABLAS PERSONAL FUNCIONARIO Y R'!$D$42+'[1]TABLAS PERSONAL FUNCIONARIO Y R'!$E$42*'[1]ANEXO PERSONAL FUNCIONARIOS Y R'!E196,IF(C53="A2",'[1]TABLAS PERSONAL FUNCIONARIO Y R'!$D$43+'[1]TABLAS PERSONAL FUNCIONARIO Y R'!$E$43*'[1]ANEXO PERSONAL FUNCIONARIOS Y R'!E196,IF(C53="C1",'[1]TABLAS PERSONAL FUNCIONARIO Y R'!$D$45+'[1]TABLAS PERSONAL FUNCIONARIO Y R'!$E$45*'[1]ANEXO PERSONAL FUNCIONARIOS Y R'!E196,IF(C53="C2",'[1]TABLAS PERSONAL FUNCIONARIO Y R'!$D$46+'[1]TABLAS PERSONAL FUNCIONARIO Y R'!$E$46*'[1]ANEXO PERSONAL FUNCIONARIOS Y R'!E196,IF(C53="AP",'[1]TABLAS PERSONAL FUNCIONARIO Y R'!$D$47+'[1]TABLAS PERSONAL FUNCIONARIO Y R'!$E$47*'[1]ANEXO PERSONAL FUNCIONARIOS Y R'!E196)))))*'[1]TABLAS PERSONAL FUNCIONARIO Y R'!$I$2</f>
        <v>1311.4446</v>
      </c>
      <c r="J53" s="10">
        <f t="shared" si="12"/>
        <v>439.04699999999997</v>
      </c>
      <c r="K53" s="9">
        <v>400</v>
      </c>
      <c r="L53" s="10">
        <f>K53*'[1]TABLAS PERSONAL FUNCIONARIO Y R'!$D$2</f>
        <v>3745.08</v>
      </c>
      <c r="M53" s="3">
        <f t="shared" si="13"/>
        <v>624.17999999999995</v>
      </c>
      <c r="N53" s="14">
        <f t="shared" si="14"/>
        <v>16622.7012</v>
      </c>
    </row>
    <row r="54" spans="1:14" ht="33.75" x14ac:dyDescent="0.25">
      <c r="A54" s="12" t="s">
        <v>107</v>
      </c>
      <c r="B54" s="15" t="s">
        <v>108</v>
      </c>
      <c r="C54" s="9" t="s">
        <v>27</v>
      </c>
      <c r="D54" s="10">
        <f>IF(C54="A1",'[1]TABLAS PERSONAL FUNCIONARIO Y R'!$D$12,IF(C54="A2",'[1]TABLAS PERSONAL FUNCIONARIO Y R'!$D$13,IF(C54="B",'[1]TABLAS PERSONAL FUNCIONARIO Y R'!$D$14,IF(C54="C1",'[1]TABLAS PERSONAL FUNCIONARIO Y R'!$D$15,IF(C54="C2",'[1]TABLAS PERSONAL FUNCIONARIO Y R'!$D$16,IF(C54="AP",'[1]TABLAS PERSONAL FUNCIONARIO Y R'!$D$17))))))*'[1]TABLAS PERSONAL FUNCIONARIO Y R'!$I$2</f>
        <v>7335.63</v>
      </c>
      <c r="E54" s="12">
        <v>7</v>
      </c>
      <c r="F54" s="10">
        <f>E54*((((((IF(C54="A1",'[1]TABLAS PERSONAL FUNCIONARIO Y R'!$E$12,IF(C54="A2",'[1]TABLAS PERSONAL FUNCIONARIO Y R'!$E$13,IF(C54="B",'[1]TABLAS PERSONAL FUNCIONARIO Y R'!$E$14,IF(C54="C1",'[1]TABLAS PERSONAL FUNCIONARIO Y R'!$E$15,IF(C54="C2",'[1]TABLAS PERSONAL FUNCIONARIO Y R'!$E$16,IF(C54="AP",'[1]TABLAS PERSONAL FUNCIONARIO Y R'!$E$17))))))))))))*'[1]TABLAS PERSONAL FUNCIONARIO Y R'!$I$2</f>
        <v>1533.9072000000001</v>
      </c>
      <c r="G54" s="12">
        <v>14</v>
      </c>
      <c r="H54" s="10">
        <f>IF(G54=16,'[1]TABLAS PERSONAL FUNCIONARIO Y R'!$I$37,IF(G54=14,'[1]TABLAS PERSONAL FUNCIONARIO Y R'!$I$39,IF(G54=10,'[1]TABLAS PERSONAL FUNCIONARIO Y R'!$I$43,IF(G54=17,'[1]TABLAS PERSONAL FUNCIONARIO Y R'!$I$36,IF(G54=22,'[1]TABLAS PERSONAL FUNCIONARIO Y R'!$I$31,IF(G54=24,'[1]TABLAS PERSONAL FUNCIONARIO Y R'!$I$29,IF(G54=20,'[1]TABLAS PERSONAL FUNCIONARIO Y R'!$I$33,IF(G54=18,'[1]TABLAS PERSONAL FUNCIONARIO Y R'!$I$35,IF(G54=28,'[1]TABLAS PERSONAL FUNCIONARIO Y R'!$I$25,IF(G54=26,'[1]TABLAS PERSONAL FUNCIONARIO Y R'!$I$27))))))))))*'[1]TABLAS PERSONAL FUNCIONARIO Y R'!$I$2</f>
        <v>3733.8084000000003</v>
      </c>
      <c r="I54" s="10">
        <f>IF(C54="A1",'[1]TABLAS PERSONAL FUNCIONARIO Y R'!$D$42+'[1]TABLAS PERSONAL FUNCIONARIO Y R'!$E$42*'[1]ANEXO PERSONAL FUNCIONARIOS Y R'!E197,IF(C54="A2",'[1]TABLAS PERSONAL FUNCIONARIO Y R'!$D$43+'[1]TABLAS PERSONAL FUNCIONARIO Y R'!$E$43*'[1]ANEXO PERSONAL FUNCIONARIOS Y R'!E197,IF(C54="C1",'[1]TABLAS PERSONAL FUNCIONARIO Y R'!$D$45+'[1]TABLAS PERSONAL FUNCIONARIO Y R'!$E$45*'[1]ANEXO PERSONAL FUNCIONARIOS Y R'!E197,IF(C54="C2",'[1]TABLAS PERSONAL FUNCIONARIO Y R'!$D$46+'[1]TABLAS PERSONAL FUNCIONARIO Y R'!$E$46*'[1]ANEXO PERSONAL FUNCIONARIOS Y R'!E197,IF(C54="AP",'[1]TABLAS PERSONAL FUNCIONARIO Y R'!$D$47+'[1]TABLAS PERSONAL FUNCIONARIO Y R'!$E$47*'[1]ANEXO PERSONAL FUNCIONARIOS Y R'!E197)))))*'[1]TABLAS PERSONAL FUNCIONARIO Y R'!$I$2</f>
        <v>1464.702</v>
      </c>
      <c r="J54" s="10">
        <f t="shared" si="12"/>
        <v>622.30140000000006</v>
      </c>
      <c r="K54" s="9">
        <v>625</v>
      </c>
      <c r="L54" s="10">
        <f>K54*'[1]TABLAS PERSONAL FUNCIONARIO Y R'!$D$2</f>
        <v>5851.6875</v>
      </c>
      <c r="M54" s="3">
        <f t="shared" si="13"/>
        <v>975.28125</v>
      </c>
      <c r="N54" s="14">
        <f t="shared" si="14"/>
        <v>21517.317749999998</v>
      </c>
    </row>
    <row r="55" spans="1:14" ht="22.5" x14ac:dyDescent="0.25">
      <c r="A55" s="12" t="s">
        <v>109</v>
      </c>
      <c r="B55" s="15" t="s">
        <v>110</v>
      </c>
      <c r="C55" s="9" t="s">
        <v>27</v>
      </c>
      <c r="D55" s="10">
        <f>IF(C55="A1",'[1]TABLAS PERSONAL FUNCIONARIO Y R'!$D$12,IF(C55="A2",'[1]TABLAS PERSONAL FUNCIONARIO Y R'!$D$13,IF(C55="B",'[1]TABLAS PERSONAL FUNCIONARIO Y R'!$D$14,IF(C55="C1",'[1]TABLAS PERSONAL FUNCIONARIO Y R'!$D$15,IF(C55="C2",'[1]TABLAS PERSONAL FUNCIONARIO Y R'!$D$16,IF(C55="AP",'[1]TABLAS PERSONAL FUNCIONARIO Y R'!$D$17))))))*'[1]TABLAS PERSONAL FUNCIONARIO Y R'!$I$2</f>
        <v>7335.63</v>
      </c>
      <c r="E55" s="12">
        <v>7</v>
      </c>
      <c r="F55" s="10">
        <f>E55*((((((IF(C55="A1",'[1]TABLAS PERSONAL FUNCIONARIO Y R'!$E$12,IF(C55="A2",'[1]TABLAS PERSONAL FUNCIONARIO Y R'!$E$13,IF(C55="B",'[1]TABLAS PERSONAL FUNCIONARIO Y R'!$E$14,IF(C55="C1",'[1]TABLAS PERSONAL FUNCIONARIO Y R'!$E$15,IF(C55="C2",'[1]TABLAS PERSONAL FUNCIONARIO Y R'!$E$16,IF(C55="AP",'[1]TABLAS PERSONAL FUNCIONARIO Y R'!$E$17))))))))))))*'[1]TABLAS PERSONAL FUNCIONARIO Y R'!$I$2</f>
        <v>1533.9072000000001</v>
      </c>
      <c r="G55" s="12">
        <v>14</v>
      </c>
      <c r="H55" s="10">
        <f>IF(G55=16,'[1]TABLAS PERSONAL FUNCIONARIO Y R'!$I$37,IF(G55=14,'[1]TABLAS PERSONAL FUNCIONARIO Y R'!$I$39,IF(G55=10,'[1]TABLAS PERSONAL FUNCIONARIO Y R'!$I$43,IF(G55=17,'[1]TABLAS PERSONAL FUNCIONARIO Y R'!$I$36,IF(G55=22,'[1]TABLAS PERSONAL FUNCIONARIO Y R'!$I$31,IF(G55=24,'[1]TABLAS PERSONAL FUNCIONARIO Y R'!$I$29,IF(G55=20,'[1]TABLAS PERSONAL FUNCIONARIO Y R'!$I$33,IF(G55=18,'[1]TABLAS PERSONAL FUNCIONARIO Y R'!$I$35,IF(G55=28,'[1]TABLAS PERSONAL FUNCIONARIO Y R'!$I$25,IF(G55=26,'[1]TABLAS PERSONAL FUNCIONARIO Y R'!$I$27))))))))))*'[1]TABLAS PERSONAL FUNCIONARIO Y R'!$I$2</f>
        <v>3733.8084000000003</v>
      </c>
      <c r="I55" s="10">
        <f>IF(C55="A1",'[1]TABLAS PERSONAL FUNCIONARIO Y R'!$D$42+'[1]TABLAS PERSONAL FUNCIONARIO Y R'!$E$42*'[1]ANEXO PERSONAL FUNCIONARIOS Y R'!E198,IF(C55="A2",'[1]TABLAS PERSONAL FUNCIONARIO Y R'!$D$43+'[1]TABLAS PERSONAL FUNCIONARIO Y R'!$E$43*'[1]ANEXO PERSONAL FUNCIONARIOS Y R'!E198,IF(C55="C1",'[1]TABLAS PERSONAL FUNCIONARIO Y R'!$D$45+'[1]TABLAS PERSONAL FUNCIONARIO Y R'!$E$45*'[1]ANEXO PERSONAL FUNCIONARIOS Y R'!E198,IF(C55="C2",'[1]TABLAS PERSONAL FUNCIONARIO Y R'!$D$46+'[1]TABLAS PERSONAL FUNCIONARIO Y R'!$E$46*'[1]ANEXO PERSONAL FUNCIONARIOS Y R'!E198,IF(C55="AP",'[1]TABLAS PERSONAL FUNCIONARIO Y R'!$D$47+'[1]TABLAS PERSONAL FUNCIONARIO Y R'!$E$47*'[1]ANEXO PERSONAL FUNCIONARIOS Y R'!E198)))))*'[1]TABLAS PERSONAL FUNCIONARIO Y R'!$I$2</f>
        <v>1464.702</v>
      </c>
      <c r="J55" s="10">
        <f t="shared" si="12"/>
        <v>622.30140000000006</v>
      </c>
      <c r="K55" s="9">
        <v>500</v>
      </c>
      <c r="L55" s="10">
        <f>K55*'[1]TABLAS PERSONAL FUNCIONARIO Y R'!$D$2</f>
        <v>4681.3500000000004</v>
      </c>
      <c r="M55" s="3">
        <f t="shared" si="13"/>
        <v>780.22500000000002</v>
      </c>
      <c r="N55" s="14">
        <f t="shared" si="14"/>
        <v>20151.924000000003</v>
      </c>
    </row>
    <row r="56" spans="1:14" ht="22.5" x14ac:dyDescent="0.25">
      <c r="A56" s="12" t="s">
        <v>111</v>
      </c>
      <c r="B56" s="15" t="s">
        <v>112</v>
      </c>
      <c r="C56" s="9" t="s">
        <v>32</v>
      </c>
      <c r="D56" s="10">
        <f>IF(C56="A1",'[1]TABLAS PERSONAL FUNCIONARIO Y R'!$D$12,IF(C56="A2",'[1]TABLAS PERSONAL FUNCIONARIO Y R'!$D$13,IF(C56="B",'[1]TABLAS PERSONAL FUNCIONARIO Y R'!$D$14,IF(C56="C1",'[1]TABLAS PERSONAL FUNCIONARIO Y R'!$D$15,IF(C56="C2",'[1]TABLAS PERSONAL FUNCIONARIO Y R'!$D$16,IF(C56="AP",'[1]TABLAS PERSONAL FUNCIONARIO Y R'!$D$17))))))*'[1]TABLAS PERSONAL FUNCIONARIO Y R'!$I$2</f>
        <v>6713.9952000000003</v>
      </c>
      <c r="E56" s="12">
        <v>6</v>
      </c>
      <c r="F56" s="10">
        <f>E56*((((((IF(C56="A1",'[1]TABLAS PERSONAL FUNCIONARIO Y R'!$E$12,IF(C56="A2",'[1]TABLAS PERSONAL FUNCIONARIO Y R'!$E$13,IF(C56="B",'[1]TABLAS PERSONAL FUNCIONARIO Y R'!$E$14,IF(C56="C1",'[1]TABLAS PERSONAL FUNCIONARIO Y R'!$E$15,IF(C56="C2",'[1]TABLAS PERSONAL FUNCIONARIO Y R'!$E$16,IF(C56="AP",'[1]TABLAS PERSONAL FUNCIONARIO Y R'!$E$17))))))))))))*'[1]TABLAS PERSONAL FUNCIONARIO Y R'!$I$2</f>
        <v>989.7192</v>
      </c>
      <c r="G56" s="12">
        <v>10</v>
      </c>
      <c r="H56" s="10">
        <f>IF(G56=16,'[1]TABLAS PERSONAL FUNCIONARIO Y R'!$I$37,IF(G56=14,'[1]TABLAS PERSONAL FUNCIONARIO Y R'!$I$39,IF(G56=10,'[1]TABLAS PERSONAL FUNCIONARIO Y R'!$I$43,IF(G56=17,'[1]TABLAS PERSONAL FUNCIONARIO Y R'!$I$36,IF(G56=22,'[1]TABLAS PERSONAL FUNCIONARIO Y R'!$I$31,IF(G56=24,'[1]TABLAS PERSONAL FUNCIONARIO Y R'!$I$29,IF(G56=20,'[1]TABLAS PERSONAL FUNCIONARIO Y R'!$I$33,IF(G56=18,'[1]TABLAS PERSONAL FUNCIONARIO Y R'!$I$35,IF(G56=28,'[1]TABLAS PERSONAL FUNCIONARIO Y R'!$I$25,IF(G56=26,'[1]TABLAS PERSONAL FUNCIONARIO Y R'!$I$27))))))))))*'[1]TABLAS PERSONAL FUNCIONARIO Y R'!$I$2</f>
        <v>2634.2819999999997</v>
      </c>
      <c r="I56" s="10">
        <f>IF(C56="A1",'[1]TABLAS PERSONAL FUNCIONARIO Y R'!$D$42+'[1]TABLAS PERSONAL FUNCIONARIO Y R'!$E$42*'[1]ANEXO PERSONAL FUNCIONARIOS Y R'!E216,IF(C56="A2",'[1]TABLAS PERSONAL FUNCIONARIO Y R'!$D$43+'[1]TABLAS PERSONAL FUNCIONARIO Y R'!$E$43*'[1]ANEXO PERSONAL FUNCIONARIOS Y R'!E216,IF(C56="C1",'[1]TABLAS PERSONAL FUNCIONARIO Y R'!$D$45+'[1]TABLAS PERSONAL FUNCIONARIO Y R'!$E$45*'[1]ANEXO PERSONAL FUNCIONARIOS Y R'!E216,IF(C56="C2",'[1]TABLAS PERSONAL FUNCIONARIO Y R'!$D$46+'[1]TABLAS PERSONAL FUNCIONARIO Y R'!$E$46*'[1]ANEXO PERSONAL FUNCIONARIOS Y R'!E216,IF(C56="AP",'[1]TABLAS PERSONAL FUNCIONARIO Y R'!$D$47+'[1]TABLAS PERSONAL FUNCIONARIO Y R'!$E$47*'[1]ANEXO PERSONAL FUNCIONARIOS Y R'!E216)))))*'[1]TABLAS PERSONAL FUNCIONARIO Y R'!$I$2</f>
        <v>1283.9524000000001</v>
      </c>
      <c r="J56" s="10">
        <f t="shared" ref="J56:J61" si="15">(H56/12)*2</f>
        <v>439.04699999999997</v>
      </c>
      <c r="K56" s="9">
        <v>275</v>
      </c>
      <c r="L56" s="10">
        <f>K56*'[1]TABLAS PERSONAL FUNCIONARIO Y R'!$D$2</f>
        <v>2574.7425000000003</v>
      </c>
      <c r="M56" s="3">
        <f t="shared" ref="M56:M61" si="16">(L56/12)*2</f>
        <v>429.12375000000003</v>
      </c>
      <c r="N56" s="14">
        <f t="shared" ref="N56:N61" si="17">M56+L56+I56+H56+F56+D56+J56</f>
        <v>15064.862050000002</v>
      </c>
    </row>
    <row r="57" spans="1:14" ht="22.5" x14ac:dyDescent="0.25">
      <c r="A57" s="12" t="s">
        <v>111</v>
      </c>
      <c r="B57" s="15" t="s">
        <v>113</v>
      </c>
      <c r="C57" s="9" t="s">
        <v>32</v>
      </c>
      <c r="D57" s="10">
        <f>IF(C57="A1",'[1]TABLAS PERSONAL FUNCIONARIO Y R'!$D$12,IF(C57="A2",'[1]TABLAS PERSONAL FUNCIONARIO Y R'!$D$13,IF(C57="B",'[1]TABLAS PERSONAL FUNCIONARIO Y R'!$D$14,IF(C57="C1",'[1]TABLAS PERSONAL FUNCIONARIO Y R'!$D$15,IF(C57="C2",'[1]TABLAS PERSONAL FUNCIONARIO Y R'!$D$16,IF(C57="AP",'[1]TABLAS PERSONAL FUNCIONARIO Y R'!$D$17))))))*'[1]TABLAS PERSONAL FUNCIONARIO Y R'!$I$2</f>
        <v>6713.9952000000003</v>
      </c>
      <c r="E57" s="12">
        <v>6</v>
      </c>
      <c r="F57" s="10">
        <f>E57*((((((IF(C57="A1",'[1]TABLAS PERSONAL FUNCIONARIO Y R'!$E$12,IF(C57="A2",'[1]TABLAS PERSONAL FUNCIONARIO Y R'!$E$13,IF(C57="B",'[1]TABLAS PERSONAL FUNCIONARIO Y R'!$E$14,IF(C57="C1",'[1]TABLAS PERSONAL FUNCIONARIO Y R'!$E$15,IF(C57="C2",'[1]TABLAS PERSONAL FUNCIONARIO Y R'!$E$16,IF(C57="AP",'[1]TABLAS PERSONAL FUNCIONARIO Y R'!$E$17))))))))))))*'[1]TABLAS PERSONAL FUNCIONARIO Y R'!$I$2</f>
        <v>989.7192</v>
      </c>
      <c r="G57" s="12">
        <v>10</v>
      </c>
      <c r="H57" s="10">
        <f>IF(G57=16,'[1]TABLAS PERSONAL FUNCIONARIO Y R'!$I$37,IF(G57=14,'[1]TABLAS PERSONAL FUNCIONARIO Y R'!$I$39,IF(G57=10,'[1]TABLAS PERSONAL FUNCIONARIO Y R'!$I$43,IF(G57=17,'[1]TABLAS PERSONAL FUNCIONARIO Y R'!$I$36,IF(G57=22,'[1]TABLAS PERSONAL FUNCIONARIO Y R'!$I$31,IF(G57=24,'[1]TABLAS PERSONAL FUNCIONARIO Y R'!$I$29,IF(G57=20,'[1]TABLAS PERSONAL FUNCIONARIO Y R'!$I$33,IF(G57=18,'[1]TABLAS PERSONAL FUNCIONARIO Y R'!$I$35,IF(G57=28,'[1]TABLAS PERSONAL FUNCIONARIO Y R'!$I$25,IF(G57=26,'[1]TABLAS PERSONAL FUNCIONARIO Y R'!$I$27))))))))))*'[1]TABLAS PERSONAL FUNCIONARIO Y R'!$I$2</f>
        <v>2634.2819999999997</v>
      </c>
      <c r="I57" s="10">
        <f>IF(C57="A1",'[1]TABLAS PERSONAL FUNCIONARIO Y R'!$D$42+'[1]TABLAS PERSONAL FUNCIONARIO Y R'!$E$42*'[1]ANEXO PERSONAL FUNCIONARIOS Y R'!E217,IF(C57="A2",'[1]TABLAS PERSONAL FUNCIONARIO Y R'!$D$43+'[1]TABLAS PERSONAL FUNCIONARIO Y R'!$E$43*'[1]ANEXO PERSONAL FUNCIONARIOS Y R'!E217,IF(C57="C1",'[1]TABLAS PERSONAL FUNCIONARIO Y R'!$D$45+'[1]TABLAS PERSONAL FUNCIONARIO Y R'!$E$45*'[1]ANEXO PERSONAL FUNCIONARIOS Y R'!E217,IF(C57="C2",'[1]TABLAS PERSONAL FUNCIONARIO Y R'!$D$46+'[1]TABLAS PERSONAL FUNCIONARIO Y R'!$E$46*'[1]ANEXO PERSONAL FUNCIONARIOS Y R'!E217,IF(C57="AP",'[1]TABLAS PERSONAL FUNCIONARIO Y R'!$D$47+'[1]TABLAS PERSONAL FUNCIONARIO Y R'!$E$47*'[1]ANEXO PERSONAL FUNCIONARIOS Y R'!E217)))))*'[1]TABLAS PERSONAL FUNCIONARIO Y R'!$I$2</f>
        <v>1283.9524000000001</v>
      </c>
      <c r="J57" s="10">
        <f t="shared" si="15"/>
        <v>439.04699999999997</v>
      </c>
      <c r="K57" s="9">
        <v>275</v>
      </c>
      <c r="L57" s="10">
        <f>K57*'[1]TABLAS PERSONAL FUNCIONARIO Y R'!$D$2</f>
        <v>2574.7425000000003</v>
      </c>
      <c r="M57" s="3">
        <f t="shared" si="16"/>
        <v>429.12375000000003</v>
      </c>
      <c r="N57" s="14">
        <f t="shared" si="17"/>
        <v>15064.862050000002</v>
      </c>
    </row>
    <row r="58" spans="1:14" ht="22.5" x14ac:dyDescent="0.25">
      <c r="A58" s="12" t="s">
        <v>111</v>
      </c>
      <c r="B58" s="15" t="s">
        <v>114</v>
      </c>
      <c r="C58" s="9" t="s">
        <v>32</v>
      </c>
      <c r="D58" s="10">
        <f>IF(C58="A1",'[1]TABLAS PERSONAL FUNCIONARIO Y R'!$D$12,IF(C58="A2",'[1]TABLAS PERSONAL FUNCIONARIO Y R'!$D$13,IF(C58="B",'[1]TABLAS PERSONAL FUNCIONARIO Y R'!$D$14,IF(C58="C1",'[1]TABLAS PERSONAL FUNCIONARIO Y R'!$D$15,IF(C58="C2",'[1]TABLAS PERSONAL FUNCIONARIO Y R'!$D$16,IF(C58="AP",'[1]TABLAS PERSONAL FUNCIONARIO Y R'!$D$17))))))*'[1]TABLAS PERSONAL FUNCIONARIO Y R'!$I$2</f>
        <v>6713.9952000000003</v>
      </c>
      <c r="E58" s="12">
        <v>5</v>
      </c>
      <c r="F58" s="10">
        <f>E58*((((((IF(C58="A1",'[1]TABLAS PERSONAL FUNCIONARIO Y R'!$E$12,IF(C58="A2",'[1]TABLAS PERSONAL FUNCIONARIO Y R'!$E$13,IF(C58="B",'[1]TABLAS PERSONAL FUNCIONARIO Y R'!$E$14,IF(C58="C1",'[1]TABLAS PERSONAL FUNCIONARIO Y R'!$E$15,IF(C58="C2",'[1]TABLAS PERSONAL FUNCIONARIO Y R'!$E$16,IF(C58="AP",'[1]TABLAS PERSONAL FUNCIONARIO Y R'!$E$17))))))))))))*'[1]TABLAS PERSONAL FUNCIONARIO Y R'!$I$2</f>
        <v>824.76599999999996</v>
      </c>
      <c r="G58" s="12">
        <v>10</v>
      </c>
      <c r="H58" s="10">
        <f>IF(G58=16,'[1]TABLAS PERSONAL FUNCIONARIO Y R'!$I$37,IF(G58=14,'[1]TABLAS PERSONAL FUNCIONARIO Y R'!$I$39,IF(G58=10,'[1]TABLAS PERSONAL FUNCIONARIO Y R'!$I$43,IF(G58=17,'[1]TABLAS PERSONAL FUNCIONARIO Y R'!$I$36,IF(G58=22,'[1]TABLAS PERSONAL FUNCIONARIO Y R'!$I$31,IF(G58=24,'[1]TABLAS PERSONAL FUNCIONARIO Y R'!$I$29,IF(G58=20,'[1]TABLAS PERSONAL FUNCIONARIO Y R'!$I$33,IF(G58=18,'[1]TABLAS PERSONAL FUNCIONARIO Y R'!$I$35,IF(G58=28,'[1]TABLAS PERSONAL FUNCIONARIO Y R'!$I$25,IF(G58=26,'[1]TABLAS PERSONAL FUNCIONARIO Y R'!$I$27))))))))))*'[1]TABLAS PERSONAL FUNCIONARIO Y R'!$I$2</f>
        <v>2634.2819999999997</v>
      </c>
      <c r="I58" s="10">
        <f>IF(C58="A1",'[1]TABLAS PERSONAL FUNCIONARIO Y R'!$D$42+'[1]TABLAS PERSONAL FUNCIONARIO Y R'!$E$42*'[1]ANEXO PERSONAL FUNCIONARIOS Y R'!E218,IF(C58="A2",'[1]TABLAS PERSONAL FUNCIONARIO Y R'!$D$43+'[1]TABLAS PERSONAL FUNCIONARIO Y R'!$E$43*'[1]ANEXO PERSONAL FUNCIONARIOS Y R'!E218,IF(C58="C1",'[1]TABLAS PERSONAL FUNCIONARIO Y R'!$D$45+'[1]TABLAS PERSONAL FUNCIONARIO Y R'!$E$45*'[1]ANEXO PERSONAL FUNCIONARIOS Y R'!E218,IF(C58="C2",'[1]TABLAS PERSONAL FUNCIONARIO Y R'!$D$46+'[1]TABLAS PERSONAL FUNCIONARIO Y R'!$E$46*'[1]ANEXO PERSONAL FUNCIONARIOS Y R'!E218,IF(C58="AP",'[1]TABLAS PERSONAL FUNCIONARIO Y R'!$D$47+'[1]TABLAS PERSONAL FUNCIONARIO Y R'!$E$47*'[1]ANEXO PERSONAL FUNCIONARIOS Y R'!E218)))))*'[1]TABLAS PERSONAL FUNCIONARIO Y R'!$I$2</f>
        <v>1256.4602</v>
      </c>
      <c r="J58" s="10">
        <f t="shared" si="15"/>
        <v>439.04699999999997</v>
      </c>
      <c r="K58" s="9">
        <v>275</v>
      </c>
      <c r="L58" s="10">
        <f>K58*'[1]TABLAS PERSONAL FUNCIONARIO Y R'!$D$2</f>
        <v>2574.7425000000003</v>
      </c>
      <c r="M58" s="3">
        <f t="shared" si="16"/>
        <v>429.12375000000003</v>
      </c>
      <c r="N58" s="14">
        <f t="shared" si="17"/>
        <v>14872.416650000001</v>
      </c>
    </row>
    <row r="59" spans="1:14" ht="22.5" x14ac:dyDescent="0.25">
      <c r="A59" s="12" t="s">
        <v>111</v>
      </c>
      <c r="B59" s="15" t="s">
        <v>115</v>
      </c>
      <c r="C59" s="9" t="s">
        <v>32</v>
      </c>
      <c r="D59" s="10">
        <f>IF(C59="A1",'[1]TABLAS PERSONAL FUNCIONARIO Y R'!$D$12,IF(C59="A2",'[1]TABLAS PERSONAL FUNCIONARIO Y R'!$D$13,IF(C59="B",'[1]TABLAS PERSONAL FUNCIONARIO Y R'!$D$14,IF(C59="C1",'[1]TABLAS PERSONAL FUNCIONARIO Y R'!$D$15,IF(C59="C2",'[1]TABLAS PERSONAL FUNCIONARIO Y R'!$D$16,IF(C59="AP",'[1]TABLAS PERSONAL FUNCIONARIO Y R'!$D$17))))))*'[1]TABLAS PERSONAL FUNCIONARIO Y R'!$I$2</f>
        <v>6713.9952000000003</v>
      </c>
      <c r="E59" s="12">
        <v>4</v>
      </c>
      <c r="F59" s="10">
        <f>E59*((((((IF(C59="A1",'[1]TABLAS PERSONAL FUNCIONARIO Y R'!$E$12,IF(C59="A2",'[1]TABLAS PERSONAL FUNCIONARIO Y R'!$E$13,IF(C59="B",'[1]TABLAS PERSONAL FUNCIONARIO Y R'!$E$14,IF(C59="C1",'[1]TABLAS PERSONAL FUNCIONARIO Y R'!$E$15,IF(C59="C2",'[1]TABLAS PERSONAL FUNCIONARIO Y R'!$E$16,IF(C59="AP",'[1]TABLAS PERSONAL FUNCIONARIO Y R'!$E$17))))))))))))*'[1]TABLAS PERSONAL FUNCIONARIO Y R'!$I$2</f>
        <v>659.81279999999992</v>
      </c>
      <c r="G59" s="12">
        <v>10</v>
      </c>
      <c r="H59" s="10">
        <f>IF(G59=16,'[1]TABLAS PERSONAL FUNCIONARIO Y R'!$I$37,IF(G59=14,'[1]TABLAS PERSONAL FUNCIONARIO Y R'!$I$39,IF(G59=10,'[1]TABLAS PERSONAL FUNCIONARIO Y R'!$I$43,IF(G59=17,'[1]TABLAS PERSONAL FUNCIONARIO Y R'!$I$36,IF(G59=22,'[1]TABLAS PERSONAL FUNCIONARIO Y R'!$I$31,IF(G59=24,'[1]TABLAS PERSONAL FUNCIONARIO Y R'!$I$29,IF(G59=20,'[1]TABLAS PERSONAL FUNCIONARIO Y R'!$I$33,IF(G59=18,'[1]TABLAS PERSONAL FUNCIONARIO Y R'!$I$35,IF(G59=28,'[1]TABLAS PERSONAL FUNCIONARIO Y R'!$I$25,IF(G59=26,'[1]TABLAS PERSONAL FUNCIONARIO Y R'!$I$27))))))))))*'[1]TABLAS PERSONAL FUNCIONARIO Y R'!$I$2</f>
        <v>2634.2819999999997</v>
      </c>
      <c r="I59" s="10">
        <f>IF(C59="A1",'[1]TABLAS PERSONAL FUNCIONARIO Y R'!$D$42+'[1]TABLAS PERSONAL FUNCIONARIO Y R'!$E$42*'[1]ANEXO PERSONAL FUNCIONARIOS Y R'!E219,IF(C59="A2",'[1]TABLAS PERSONAL FUNCIONARIO Y R'!$D$43+'[1]TABLAS PERSONAL FUNCIONARIO Y R'!$E$43*'[1]ANEXO PERSONAL FUNCIONARIOS Y R'!E219,IF(C59="C1",'[1]TABLAS PERSONAL FUNCIONARIO Y R'!$D$45+'[1]TABLAS PERSONAL FUNCIONARIO Y R'!$E$45*'[1]ANEXO PERSONAL FUNCIONARIOS Y R'!E219,IF(C59="C2",'[1]TABLAS PERSONAL FUNCIONARIO Y R'!$D$46+'[1]TABLAS PERSONAL FUNCIONARIO Y R'!$E$46*'[1]ANEXO PERSONAL FUNCIONARIOS Y R'!E219,IF(C59="AP",'[1]TABLAS PERSONAL FUNCIONARIO Y R'!$D$47+'[1]TABLAS PERSONAL FUNCIONARIO Y R'!$E$47*'[1]ANEXO PERSONAL FUNCIONARIOS Y R'!E219)))))*'[1]TABLAS PERSONAL FUNCIONARIO Y R'!$I$2</f>
        <v>1228.9680000000003</v>
      </c>
      <c r="J59" s="10">
        <f t="shared" si="15"/>
        <v>439.04699999999997</v>
      </c>
      <c r="K59" s="9">
        <v>275</v>
      </c>
      <c r="L59" s="10">
        <f>K59*'[1]TABLAS PERSONAL FUNCIONARIO Y R'!$D$2</f>
        <v>2574.7425000000003</v>
      </c>
      <c r="M59" s="3">
        <f t="shared" si="16"/>
        <v>429.12375000000003</v>
      </c>
      <c r="N59" s="14">
        <f t="shared" si="17"/>
        <v>14679.971250000001</v>
      </c>
    </row>
    <row r="60" spans="1:14" ht="22.5" x14ac:dyDescent="0.25">
      <c r="A60" s="12" t="s">
        <v>111</v>
      </c>
      <c r="B60" s="15" t="s">
        <v>116</v>
      </c>
      <c r="C60" s="9" t="s">
        <v>32</v>
      </c>
      <c r="D60" s="10">
        <f>IF(C60="A1",'[1]TABLAS PERSONAL FUNCIONARIO Y R'!$D$12,IF(C60="A2",'[1]TABLAS PERSONAL FUNCIONARIO Y R'!$D$13,IF(C60="B",'[1]TABLAS PERSONAL FUNCIONARIO Y R'!$D$14,IF(C60="C1",'[1]TABLAS PERSONAL FUNCIONARIO Y R'!$D$15,IF(C60="C2",'[1]TABLAS PERSONAL FUNCIONARIO Y R'!$D$16,IF(C60="AP",'[1]TABLAS PERSONAL FUNCIONARIO Y R'!$D$17))))))*'[1]TABLAS PERSONAL FUNCIONARIO Y R'!$I$2</f>
        <v>6713.9952000000003</v>
      </c>
      <c r="E60" s="12">
        <v>4</v>
      </c>
      <c r="F60" s="10">
        <f>E60*((((((IF(C60="A1",'[1]TABLAS PERSONAL FUNCIONARIO Y R'!$E$12,IF(C60="A2",'[1]TABLAS PERSONAL FUNCIONARIO Y R'!$E$13,IF(C60="B",'[1]TABLAS PERSONAL FUNCIONARIO Y R'!$E$14,IF(C60="C1",'[1]TABLAS PERSONAL FUNCIONARIO Y R'!$E$15,IF(C60="C2",'[1]TABLAS PERSONAL FUNCIONARIO Y R'!$E$16,IF(C60="AP",'[1]TABLAS PERSONAL FUNCIONARIO Y R'!$E$17))))))))))))*'[1]TABLAS PERSONAL FUNCIONARIO Y R'!$I$2</f>
        <v>659.81279999999992</v>
      </c>
      <c r="G60" s="12">
        <v>10</v>
      </c>
      <c r="H60" s="10">
        <f>IF(G60=16,'[1]TABLAS PERSONAL FUNCIONARIO Y R'!$I$37,IF(G60=14,'[1]TABLAS PERSONAL FUNCIONARIO Y R'!$I$39,IF(G60=10,'[1]TABLAS PERSONAL FUNCIONARIO Y R'!$I$43,IF(G60=17,'[1]TABLAS PERSONAL FUNCIONARIO Y R'!$I$36,IF(G60=22,'[1]TABLAS PERSONAL FUNCIONARIO Y R'!$I$31,IF(G60=24,'[1]TABLAS PERSONAL FUNCIONARIO Y R'!$I$29,IF(G60=20,'[1]TABLAS PERSONAL FUNCIONARIO Y R'!$I$33,IF(G60=18,'[1]TABLAS PERSONAL FUNCIONARIO Y R'!$I$35,IF(G60=28,'[1]TABLAS PERSONAL FUNCIONARIO Y R'!$I$25,IF(G60=26,'[1]TABLAS PERSONAL FUNCIONARIO Y R'!$I$27))))))))))*'[1]TABLAS PERSONAL FUNCIONARIO Y R'!$I$2</f>
        <v>2634.2819999999997</v>
      </c>
      <c r="I60" s="10">
        <f>IF(C60="A1",'[1]TABLAS PERSONAL FUNCIONARIO Y R'!$D$42+'[1]TABLAS PERSONAL FUNCIONARIO Y R'!$E$42*'[1]ANEXO PERSONAL FUNCIONARIOS Y R'!E220,IF(C60="A2",'[1]TABLAS PERSONAL FUNCIONARIO Y R'!$D$43+'[1]TABLAS PERSONAL FUNCIONARIO Y R'!$E$43*'[1]ANEXO PERSONAL FUNCIONARIOS Y R'!E220,IF(C60="C1",'[1]TABLAS PERSONAL FUNCIONARIO Y R'!$D$45+'[1]TABLAS PERSONAL FUNCIONARIO Y R'!$E$45*'[1]ANEXO PERSONAL FUNCIONARIOS Y R'!E220,IF(C60="C2",'[1]TABLAS PERSONAL FUNCIONARIO Y R'!$D$46+'[1]TABLAS PERSONAL FUNCIONARIO Y R'!$E$46*'[1]ANEXO PERSONAL FUNCIONARIOS Y R'!E220,IF(C60="AP",'[1]TABLAS PERSONAL FUNCIONARIO Y R'!$D$47+'[1]TABLAS PERSONAL FUNCIONARIO Y R'!$E$47*'[1]ANEXO PERSONAL FUNCIONARIOS Y R'!E220)))))*'[1]TABLAS PERSONAL FUNCIONARIO Y R'!$I$2</f>
        <v>1228.9680000000003</v>
      </c>
      <c r="J60" s="10">
        <f t="shared" si="15"/>
        <v>439.04699999999997</v>
      </c>
      <c r="K60" s="9">
        <v>275</v>
      </c>
      <c r="L60" s="10">
        <f>K60*'[1]TABLAS PERSONAL FUNCIONARIO Y R'!$D$2</f>
        <v>2574.7425000000003</v>
      </c>
      <c r="M60" s="3">
        <f t="shared" si="16"/>
        <v>429.12375000000003</v>
      </c>
      <c r="N60" s="14">
        <f t="shared" si="17"/>
        <v>14679.971250000001</v>
      </c>
    </row>
    <row r="61" spans="1:14" ht="22.5" x14ac:dyDescent="0.25">
      <c r="A61" s="12" t="s">
        <v>111</v>
      </c>
      <c r="B61" s="15" t="s">
        <v>117</v>
      </c>
      <c r="C61" s="9" t="s">
        <v>32</v>
      </c>
      <c r="D61" s="10">
        <f>IF(C61="A1",'[1]TABLAS PERSONAL FUNCIONARIO Y R'!$D$12,IF(C61="A2",'[1]TABLAS PERSONAL FUNCIONARIO Y R'!$D$13,IF(C61="B",'[1]TABLAS PERSONAL FUNCIONARIO Y R'!$D$14,IF(C61="C1",'[1]TABLAS PERSONAL FUNCIONARIO Y R'!$D$15,IF(C61="C2",'[1]TABLAS PERSONAL FUNCIONARIO Y R'!$D$16,IF(C61="AP",'[1]TABLAS PERSONAL FUNCIONARIO Y R'!$D$17))))))*'[1]TABLAS PERSONAL FUNCIONARIO Y R'!$I$2</f>
        <v>6713.9952000000003</v>
      </c>
      <c r="E61" s="12">
        <v>4</v>
      </c>
      <c r="F61" s="10">
        <f>E61*((((((IF(C61="A1",'[1]TABLAS PERSONAL FUNCIONARIO Y R'!$E$12,IF(C61="A2",'[1]TABLAS PERSONAL FUNCIONARIO Y R'!$E$13,IF(C61="B",'[1]TABLAS PERSONAL FUNCIONARIO Y R'!$E$14,IF(C61="C1",'[1]TABLAS PERSONAL FUNCIONARIO Y R'!$E$15,IF(C61="C2",'[1]TABLAS PERSONAL FUNCIONARIO Y R'!$E$16,IF(C61="AP",'[1]TABLAS PERSONAL FUNCIONARIO Y R'!$E$17))))))))))))*'[1]TABLAS PERSONAL FUNCIONARIO Y R'!$I$2</f>
        <v>659.81279999999992</v>
      </c>
      <c r="G61" s="12">
        <v>10</v>
      </c>
      <c r="H61" s="10">
        <f>IF(G61=16,'[1]TABLAS PERSONAL FUNCIONARIO Y R'!$I$37,IF(G61=14,'[1]TABLAS PERSONAL FUNCIONARIO Y R'!$I$39,IF(G61=10,'[1]TABLAS PERSONAL FUNCIONARIO Y R'!$I$43,IF(G61=17,'[1]TABLAS PERSONAL FUNCIONARIO Y R'!$I$36,IF(G61=22,'[1]TABLAS PERSONAL FUNCIONARIO Y R'!$I$31,IF(G61=24,'[1]TABLAS PERSONAL FUNCIONARIO Y R'!$I$29,IF(G61=20,'[1]TABLAS PERSONAL FUNCIONARIO Y R'!$I$33,IF(G61=18,'[1]TABLAS PERSONAL FUNCIONARIO Y R'!$I$35,IF(G61=28,'[1]TABLAS PERSONAL FUNCIONARIO Y R'!$I$25,IF(G61=26,'[1]TABLAS PERSONAL FUNCIONARIO Y R'!$I$27))))))))))*'[1]TABLAS PERSONAL FUNCIONARIO Y R'!$I$2</f>
        <v>2634.2819999999997</v>
      </c>
      <c r="I61" s="10">
        <f>IF(C61="A1",'[1]TABLAS PERSONAL FUNCIONARIO Y R'!$D$42+'[1]TABLAS PERSONAL FUNCIONARIO Y R'!$E$42*'[1]ANEXO PERSONAL FUNCIONARIOS Y R'!E221,IF(C61="A2",'[1]TABLAS PERSONAL FUNCIONARIO Y R'!$D$43+'[1]TABLAS PERSONAL FUNCIONARIO Y R'!$E$43*'[1]ANEXO PERSONAL FUNCIONARIOS Y R'!E221,IF(C61="C1",'[1]TABLAS PERSONAL FUNCIONARIO Y R'!$D$45+'[1]TABLAS PERSONAL FUNCIONARIO Y R'!$E$45*'[1]ANEXO PERSONAL FUNCIONARIOS Y R'!E221,IF(C61="C2",'[1]TABLAS PERSONAL FUNCIONARIO Y R'!$D$46+'[1]TABLAS PERSONAL FUNCIONARIO Y R'!$E$46*'[1]ANEXO PERSONAL FUNCIONARIOS Y R'!E221,IF(C61="AP",'[1]TABLAS PERSONAL FUNCIONARIO Y R'!$D$47+'[1]TABLAS PERSONAL FUNCIONARIO Y R'!$E$47*'[1]ANEXO PERSONAL FUNCIONARIOS Y R'!E221)))))*'[1]TABLAS PERSONAL FUNCIONARIO Y R'!$I$2</f>
        <v>1228.9680000000003</v>
      </c>
      <c r="J61" s="10">
        <f t="shared" si="15"/>
        <v>439.04699999999997</v>
      </c>
      <c r="K61" s="9">
        <v>275</v>
      </c>
      <c r="L61" s="10">
        <f>K61*'[1]TABLAS PERSONAL FUNCIONARIO Y R'!$D$2</f>
        <v>2574.7425000000003</v>
      </c>
      <c r="M61" s="3">
        <f t="shared" si="16"/>
        <v>429.12375000000003</v>
      </c>
      <c r="N61" s="14">
        <f t="shared" si="17"/>
        <v>14679.971250000001</v>
      </c>
    </row>
    <row r="62" spans="1:14" ht="22.5" x14ac:dyDescent="0.25">
      <c r="A62" s="12" t="s">
        <v>98</v>
      </c>
      <c r="B62" s="9" t="s">
        <v>118</v>
      </c>
      <c r="C62" s="9" t="s">
        <v>32</v>
      </c>
      <c r="D62" s="10">
        <f>IF(C62="A1",'[1]TABLAS PERSONAL FUNCIONARIO Y R'!$D$12,IF(C62="A2",'[1]TABLAS PERSONAL FUNCIONARIO Y R'!$D$13,IF(C62="B",'[1]TABLAS PERSONAL FUNCIONARIO Y R'!$D$14,IF(C62="C1",'[1]TABLAS PERSONAL FUNCIONARIO Y R'!$D$15,IF(C62="C2",'[1]TABLAS PERSONAL FUNCIONARIO Y R'!$D$16,IF(C62="AP",'[1]TABLAS PERSONAL FUNCIONARIO Y R'!$D$17))))))*'[1]TABLAS PERSONAL FUNCIONARIO Y R'!$I$2</f>
        <v>6713.9952000000003</v>
      </c>
      <c r="E62" s="12">
        <v>4</v>
      </c>
      <c r="F62" s="10">
        <f>E62*((((((IF(C62="A1",'[1]TABLAS PERSONAL FUNCIONARIO Y R'!$E$12,IF(C62="A2",'[1]TABLAS PERSONAL FUNCIONARIO Y R'!$E$13,IF(C62="B",'[1]TABLAS PERSONAL FUNCIONARIO Y R'!$E$14,IF(C62="C1",'[1]TABLAS PERSONAL FUNCIONARIO Y R'!$E$15,IF(C62="C2",'[1]TABLAS PERSONAL FUNCIONARIO Y R'!$E$16,IF(C62="AP",'[1]TABLAS PERSONAL FUNCIONARIO Y R'!$E$17))))))))))))*'[1]TABLAS PERSONAL FUNCIONARIO Y R'!$I$2</f>
        <v>659.81279999999992</v>
      </c>
      <c r="G62" s="12">
        <v>10</v>
      </c>
      <c r="H62" s="10">
        <f>IF(G62=16,'[1]TABLAS PERSONAL FUNCIONARIO Y R'!$I$37,IF(G62=14,'[1]TABLAS PERSONAL FUNCIONARIO Y R'!$I$39,IF(G62=10,'[1]TABLAS PERSONAL FUNCIONARIO Y R'!$I$43,IF(G62=17,'[1]TABLAS PERSONAL FUNCIONARIO Y R'!$I$36,IF(G62=22,'[1]TABLAS PERSONAL FUNCIONARIO Y R'!$I$31,IF(G62=24,'[1]TABLAS PERSONAL FUNCIONARIO Y R'!$I$29,IF(G62=20,'[1]TABLAS PERSONAL FUNCIONARIO Y R'!$I$33,IF(G62=18,'[1]TABLAS PERSONAL FUNCIONARIO Y R'!$I$35,IF(G62=28,'[1]TABLAS PERSONAL FUNCIONARIO Y R'!$I$25,IF(G62=26,'[1]TABLAS PERSONAL FUNCIONARIO Y R'!$I$27))))))))))*'[1]TABLAS PERSONAL FUNCIONARIO Y R'!$I$2</f>
        <v>2634.2819999999997</v>
      </c>
      <c r="I62" s="10">
        <f>IF(C62="A1",'[1]TABLAS PERSONAL FUNCIONARIO Y R'!$D$42+'[1]TABLAS PERSONAL FUNCIONARIO Y R'!$E$42*'[1]ANEXO PERSONAL FUNCIONARIOS Y R'!E237,IF(C62="A2",'[1]TABLAS PERSONAL FUNCIONARIO Y R'!$D$43+'[1]TABLAS PERSONAL FUNCIONARIO Y R'!$E$43*'[1]ANEXO PERSONAL FUNCIONARIOS Y R'!E237,IF(C62="C1",'[1]TABLAS PERSONAL FUNCIONARIO Y R'!$D$45+'[1]TABLAS PERSONAL FUNCIONARIO Y R'!$E$45*'[1]ANEXO PERSONAL FUNCIONARIOS Y R'!E237,IF(C62="C2",'[1]TABLAS PERSONAL FUNCIONARIO Y R'!$D$46+'[1]TABLAS PERSONAL FUNCIONARIO Y R'!$E$46*'[1]ANEXO PERSONAL FUNCIONARIOS Y R'!E237,IF(C62="AP",'[1]TABLAS PERSONAL FUNCIONARIO Y R'!$D$47+'[1]TABLAS PERSONAL FUNCIONARIO Y R'!$E$47*'[1]ANEXO PERSONAL FUNCIONARIOS Y R'!E237)))))*'[1]TABLAS PERSONAL FUNCIONARIO Y R'!$I$2</f>
        <v>1228.9680000000003</v>
      </c>
      <c r="J62" s="10">
        <f t="shared" ref="J62:J74" si="18">(H62/12)*2</f>
        <v>439.04699999999997</v>
      </c>
      <c r="K62" s="9">
        <v>300</v>
      </c>
      <c r="L62" s="10">
        <f>K62*'[1]TABLAS PERSONAL FUNCIONARIO Y R'!$D$2</f>
        <v>2808.81</v>
      </c>
      <c r="M62" s="3">
        <f t="shared" ref="M62:M74" si="19">(L62/12)*2</f>
        <v>468.13499999999999</v>
      </c>
      <c r="N62" s="14">
        <f t="shared" ref="N62:N74" si="20">M62+L62+I62+H62+F62+D62+J62</f>
        <v>14953.050000000001</v>
      </c>
    </row>
    <row r="63" spans="1:14" ht="22.5" x14ac:dyDescent="0.25">
      <c r="A63" s="9" t="s">
        <v>119</v>
      </c>
      <c r="B63" s="9" t="s">
        <v>120</v>
      </c>
      <c r="C63" s="9" t="s">
        <v>27</v>
      </c>
      <c r="D63" s="10">
        <f>IF(C63="A1",'[1]TABLAS PERSONAL FUNCIONARIO Y R'!$D$12,IF(C63="A2",'[1]TABLAS PERSONAL FUNCIONARIO Y R'!$D$13,IF(C63="B",'[1]TABLAS PERSONAL FUNCIONARIO Y R'!$D$14,IF(C63="C1",'[1]TABLAS PERSONAL FUNCIONARIO Y R'!$D$15,IF(C63="C2",'[1]TABLAS PERSONAL FUNCIONARIO Y R'!$D$16,IF(C63="AP",'[1]TABLAS PERSONAL FUNCIONARIO Y R'!$D$17))))))*'[1]TABLAS PERSONAL FUNCIONARIO Y R'!$I$2</f>
        <v>7335.63</v>
      </c>
      <c r="E63" s="9">
        <v>6</v>
      </c>
      <c r="F63" s="10">
        <f>E63*((((((IF(C63="A1",'[1]TABLAS PERSONAL FUNCIONARIO Y R'!$E$12,IF(C63="A2",'[1]TABLAS PERSONAL FUNCIONARIO Y R'!$E$13,IF(C63="B",'[1]TABLAS PERSONAL FUNCIONARIO Y R'!$E$14,IF(C63="C1",'[1]TABLAS PERSONAL FUNCIONARIO Y R'!$E$15,IF(C63="C2",'[1]TABLAS PERSONAL FUNCIONARIO Y R'!$E$16,IF(C63="AP",'[1]TABLAS PERSONAL FUNCIONARIO Y R'!$E$17))))))))))))*'[1]TABLAS PERSONAL FUNCIONARIO Y R'!$I$2</f>
        <v>1314.7775999999999</v>
      </c>
      <c r="G63" s="9">
        <v>14</v>
      </c>
      <c r="H63" s="10">
        <f>IF(G63=16,'[1]TABLAS PERSONAL FUNCIONARIO Y R'!$I$37,IF(G63=14,'[1]TABLAS PERSONAL FUNCIONARIO Y R'!$I$39,IF(G63=10,'[1]TABLAS PERSONAL FUNCIONARIO Y R'!$I$43,IF(G63=17,'[1]TABLAS PERSONAL FUNCIONARIO Y R'!$I$36,IF(G63=22,'[1]TABLAS PERSONAL FUNCIONARIO Y R'!$I$31,IF(G63=24,'[1]TABLAS PERSONAL FUNCIONARIO Y R'!$I$29,IF(G63=20,'[1]TABLAS PERSONAL FUNCIONARIO Y R'!$I$33,IF(G63=18,'[1]TABLAS PERSONAL FUNCIONARIO Y R'!$I$35,IF(G63=28,'[1]TABLAS PERSONAL FUNCIONARIO Y R'!$I$25,IF(G63=26,'[1]TABLAS PERSONAL FUNCIONARIO Y R'!$I$27))))))))))*'[1]TABLAS PERSONAL FUNCIONARIO Y R'!$I$2</f>
        <v>3733.8084000000003</v>
      </c>
      <c r="I63" s="10">
        <f>IF(C63="A1",'[1]TABLAS PERSONAL FUNCIONARIO Y R'!$D$42+'[1]TABLAS PERSONAL FUNCIONARIO Y R'!$E$42*'[1]ANEXO PERSONAL FUNCIONARIOS Y R'!E251,IF(C63="A2",'[1]TABLAS PERSONAL FUNCIONARIO Y R'!$D$43+'[1]TABLAS PERSONAL FUNCIONARIO Y R'!$E$43*'[1]ANEXO PERSONAL FUNCIONARIOS Y R'!E251,IF(C63="C1",'[1]TABLAS PERSONAL FUNCIONARIO Y R'!$D$45+'[1]TABLAS PERSONAL FUNCIONARIO Y R'!$E$45*'[1]ANEXO PERSONAL FUNCIONARIOS Y R'!E251,IF(C63="C2",'[1]TABLAS PERSONAL FUNCIONARIO Y R'!$D$46+'[1]TABLAS PERSONAL FUNCIONARIO Y R'!$E$46*'[1]ANEXO PERSONAL FUNCIONARIOS Y R'!E251,IF(C63="AP",'[1]TABLAS PERSONAL FUNCIONARIO Y R'!$D$47+'[1]TABLAS PERSONAL FUNCIONARIO Y R'!$E$47*'[1]ANEXO PERSONAL FUNCIONARIOS Y R'!E251)))))*'[1]TABLAS PERSONAL FUNCIONARIO Y R'!$I$2</f>
        <v>1428.5238000000002</v>
      </c>
      <c r="J63" s="10">
        <f t="shared" si="18"/>
        <v>622.30140000000006</v>
      </c>
      <c r="K63" s="9">
        <v>450</v>
      </c>
      <c r="L63" s="10">
        <f>K63*'[1]TABLAS PERSONAL FUNCIONARIO Y R'!$D$2</f>
        <v>4213.2150000000001</v>
      </c>
      <c r="M63" s="3">
        <f t="shared" si="19"/>
        <v>702.20249999999999</v>
      </c>
      <c r="N63" s="14">
        <f t="shared" si="20"/>
        <v>19350.458699999999</v>
      </c>
    </row>
    <row r="64" spans="1:14" ht="22.5" x14ac:dyDescent="0.25">
      <c r="A64" s="9" t="s">
        <v>119</v>
      </c>
      <c r="B64" s="9" t="s">
        <v>121</v>
      </c>
      <c r="C64" s="9" t="s">
        <v>27</v>
      </c>
      <c r="D64" s="10">
        <f>IF(C64="A1",'[1]TABLAS PERSONAL FUNCIONARIO Y R'!$D$12,IF(C64="A2",'[1]TABLAS PERSONAL FUNCIONARIO Y R'!$D$13,IF(C64="B",'[1]TABLAS PERSONAL FUNCIONARIO Y R'!$D$14,IF(C64="C1",'[1]TABLAS PERSONAL FUNCIONARIO Y R'!$D$15,IF(C64="C2",'[1]TABLAS PERSONAL FUNCIONARIO Y R'!$D$16,IF(C64="AP",'[1]TABLAS PERSONAL FUNCIONARIO Y R'!$D$17))))))*'[1]TABLAS PERSONAL FUNCIONARIO Y R'!$I$2</f>
        <v>7335.63</v>
      </c>
      <c r="E64" s="12">
        <v>5</v>
      </c>
      <c r="F64" s="10">
        <f>E64*((((((IF(C64="A1",'[1]TABLAS PERSONAL FUNCIONARIO Y R'!$E$12,IF(C64="A2",'[1]TABLAS PERSONAL FUNCIONARIO Y R'!$E$13,IF(C64="B",'[1]TABLAS PERSONAL FUNCIONARIO Y R'!$E$14,IF(C64="C1",'[1]TABLAS PERSONAL FUNCIONARIO Y R'!$E$15,IF(C64="C2",'[1]TABLAS PERSONAL FUNCIONARIO Y R'!$E$16,IF(C64="AP",'[1]TABLAS PERSONAL FUNCIONARIO Y R'!$E$17))))))))))))*'[1]TABLAS PERSONAL FUNCIONARIO Y R'!$I$2</f>
        <v>1095.6479999999999</v>
      </c>
      <c r="G64" s="12">
        <v>14</v>
      </c>
      <c r="H64" s="10">
        <f>IF(G64=16,'[1]TABLAS PERSONAL FUNCIONARIO Y R'!$I$37,IF(G64=14,'[1]TABLAS PERSONAL FUNCIONARIO Y R'!$I$39,IF(G64=10,'[1]TABLAS PERSONAL FUNCIONARIO Y R'!$I$43,IF(G64=17,'[1]TABLAS PERSONAL FUNCIONARIO Y R'!$I$36,IF(G64=22,'[1]TABLAS PERSONAL FUNCIONARIO Y R'!$I$31,IF(G64=24,'[1]TABLAS PERSONAL FUNCIONARIO Y R'!$I$29,IF(G64=20,'[1]TABLAS PERSONAL FUNCIONARIO Y R'!$I$33,IF(G64=18,'[1]TABLAS PERSONAL FUNCIONARIO Y R'!$I$35,IF(G64=28,'[1]TABLAS PERSONAL FUNCIONARIO Y R'!$I$25,IF(G64=26,'[1]TABLAS PERSONAL FUNCIONARIO Y R'!$I$27))))))))))*'[1]TABLAS PERSONAL FUNCIONARIO Y R'!$I$2</f>
        <v>3733.8084000000003</v>
      </c>
      <c r="I64" s="10">
        <f>IF(C64="A1",'[1]TABLAS PERSONAL FUNCIONARIO Y R'!$D$42+'[1]TABLAS PERSONAL FUNCIONARIO Y R'!$E$42*'[1]ANEXO PERSONAL FUNCIONARIOS Y R'!E252,IF(C64="A2",'[1]TABLAS PERSONAL FUNCIONARIO Y R'!$D$43+'[1]TABLAS PERSONAL FUNCIONARIO Y R'!$E$43*'[1]ANEXO PERSONAL FUNCIONARIOS Y R'!E252,IF(C64="C1",'[1]TABLAS PERSONAL FUNCIONARIO Y R'!$D$45+'[1]TABLAS PERSONAL FUNCIONARIO Y R'!$E$45*'[1]ANEXO PERSONAL FUNCIONARIOS Y R'!E252,IF(C64="C2",'[1]TABLAS PERSONAL FUNCIONARIO Y R'!$D$46+'[1]TABLAS PERSONAL FUNCIONARIO Y R'!$E$46*'[1]ANEXO PERSONAL FUNCIONARIOS Y R'!E252,IF(C64="AP",'[1]TABLAS PERSONAL FUNCIONARIO Y R'!$D$47+'[1]TABLAS PERSONAL FUNCIONARIO Y R'!$E$47*'[1]ANEXO PERSONAL FUNCIONARIOS Y R'!E252)))))</f>
        <v>1378.56</v>
      </c>
      <c r="J64" s="10">
        <f t="shared" si="18"/>
        <v>622.30140000000006</v>
      </c>
      <c r="K64" s="9">
        <v>375</v>
      </c>
      <c r="L64" s="10">
        <f>K64*'[1]TABLAS PERSONAL FUNCIONARIO Y R'!$D$2</f>
        <v>3511.0125000000003</v>
      </c>
      <c r="M64" s="3">
        <f t="shared" si="19"/>
        <v>585.16875000000005</v>
      </c>
      <c r="N64" s="14">
        <f t="shared" si="20"/>
        <v>18262.12905</v>
      </c>
    </row>
    <row r="65" spans="1:14" ht="22.5" x14ac:dyDescent="0.25">
      <c r="A65" s="9" t="s">
        <v>122</v>
      </c>
      <c r="B65" s="9" t="s">
        <v>123</v>
      </c>
      <c r="C65" s="9" t="s">
        <v>27</v>
      </c>
      <c r="D65" s="10">
        <f>IF(C65="A1",'[1]TABLAS PERSONAL FUNCIONARIO Y R'!$D$12,IF(C65="A2",'[1]TABLAS PERSONAL FUNCIONARIO Y R'!$D$13,IF(C65="B",'[1]TABLAS PERSONAL FUNCIONARIO Y R'!$D$14,IF(C65="C1",'[1]TABLAS PERSONAL FUNCIONARIO Y R'!$D$15,IF(C65="C2",'[1]TABLAS PERSONAL FUNCIONARIO Y R'!$D$16,IF(C65="AP",'[1]TABLAS PERSONAL FUNCIONARIO Y R'!$D$17))))))*'[1]TABLAS PERSONAL FUNCIONARIO Y R'!$I$2</f>
        <v>7335.63</v>
      </c>
      <c r="E65" s="9">
        <v>5</v>
      </c>
      <c r="F65" s="10">
        <f>E65*((((((IF(C65="A1",'[1]TABLAS PERSONAL FUNCIONARIO Y R'!$E$12,IF(C65="A2",'[1]TABLAS PERSONAL FUNCIONARIO Y R'!$E$13,IF(C65="B",'[1]TABLAS PERSONAL FUNCIONARIO Y R'!$E$14,IF(C65="C1",'[1]TABLAS PERSONAL FUNCIONARIO Y R'!$E$15,IF(C65="C2",'[1]TABLAS PERSONAL FUNCIONARIO Y R'!$E$16,IF(C65="AP",'[1]TABLAS PERSONAL FUNCIONARIO Y R'!$E$17))))))))))))*'[1]TABLAS PERSONAL FUNCIONARIO Y R'!$I$2</f>
        <v>1095.6479999999999</v>
      </c>
      <c r="G65" s="9">
        <v>14</v>
      </c>
      <c r="H65" s="10">
        <f>IF(G65=16,'[1]TABLAS PERSONAL FUNCIONARIO Y R'!$I$37,IF(G65=14,'[1]TABLAS PERSONAL FUNCIONARIO Y R'!$I$39,IF(G65=10,'[1]TABLAS PERSONAL FUNCIONARIO Y R'!$I$43,IF(G65=17,'[1]TABLAS PERSONAL FUNCIONARIO Y R'!$I$36,IF(G65=22,'[1]TABLAS PERSONAL FUNCIONARIO Y R'!$I$31,IF(G65=24,'[1]TABLAS PERSONAL FUNCIONARIO Y R'!$I$29,IF(G65=20,'[1]TABLAS PERSONAL FUNCIONARIO Y R'!$I$33,IF(G65=18,'[1]TABLAS PERSONAL FUNCIONARIO Y R'!$I$35,IF(G65=28,'[1]TABLAS PERSONAL FUNCIONARIO Y R'!$I$25,IF(G65=26,'[1]TABLAS PERSONAL FUNCIONARIO Y R'!$I$27))))))))))*'[1]TABLAS PERSONAL FUNCIONARIO Y R'!$I$2</f>
        <v>3733.8084000000003</v>
      </c>
      <c r="I65" s="10">
        <f>IF(C65="A1",'[1]TABLAS PERSONAL FUNCIONARIO Y R'!$D$42+'[1]TABLAS PERSONAL FUNCIONARIO Y R'!$E$42*'[1]ANEXO PERSONAL FUNCIONARIOS Y R'!E264,IF(C65="A2",'[1]TABLAS PERSONAL FUNCIONARIO Y R'!$D$43+'[1]TABLAS PERSONAL FUNCIONARIO Y R'!$E$43*'[1]ANEXO PERSONAL FUNCIONARIOS Y R'!E264,IF(C65="C1",'[1]TABLAS PERSONAL FUNCIONARIO Y R'!$D$45+'[1]TABLAS PERSONAL FUNCIONARIO Y R'!$E$45*'[1]ANEXO PERSONAL FUNCIONARIOS Y R'!E264,IF(C65="C2",'[1]TABLAS PERSONAL FUNCIONARIO Y R'!$D$46+'[1]TABLAS PERSONAL FUNCIONARIO Y R'!$E$46*'[1]ANEXO PERSONAL FUNCIONARIOS Y R'!E264,IF(C65="AP",'[1]TABLAS PERSONAL FUNCIONARIO Y R'!$D$47+'[1]TABLAS PERSONAL FUNCIONARIO Y R'!$E$47*'[1]ANEXO PERSONAL FUNCIONARIOS Y R'!E264)))))*'[1]TABLAS PERSONAL FUNCIONARIO Y R'!$I$2</f>
        <v>1392.3455999999999</v>
      </c>
      <c r="J65" s="10">
        <f t="shared" si="18"/>
        <v>622.30140000000006</v>
      </c>
      <c r="K65" s="9">
        <v>375</v>
      </c>
      <c r="L65" s="10">
        <f>K65*'[1]TABLAS PERSONAL FUNCIONARIO Y R'!$D$2</f>
        <v>3511.0125000000003</v>
      </c>
      <c r="M65" s="3">
        <f t="shared" si="19"/>
        <v>585.16875000000005</v>
      </c>
      <c r="N65" s="14">
        <f t="shared" si="20"/>
        <v>18275.914649999999</v>
      </c>
    </row>
    <row r="66" spans="1:14" ht="22.5" x14ac:dyDescent="0.25">
      <c r="A66" s="9" t="s">
        <v>124</v>
      </c>
      <c r="B66" s="9" t="s">
        <v>125</v>
      </c>
      <c r="C66" s="9" t="s">
        <v>22</v>
      </c>
      <c r="D66" s="17">
        <f>IF(C66="A1",'[1]TABLAS PERSONAL FUNCIONARIO Y R'!$D$12,IF(C66="A2",'[1]TABLAS PERSONAL FUNCIONARIO Y R'!$D$13,IF(C66="B",'[1]TABLAS PERSONAL FUNCIONARIO Y R'!$D$14,IF(C66="C1",'[1]TABLAS PERSONAL FUNCIONARIO Y R'!$D$15,IF(C66="C2",'[1]TABLAS PERSONAL FUNCIONARIO Y R'!$D$16,IF(C66="AP",'[1]TABLAS PERSONAL FUNCIONARIO Y R'!$D$17))))))*'[1]TABLAS PERSONAL FUNCIONARIO Y R'!$I$2</f>
        <v>8814.0275999999994</v>
      </c>
      <c r="E66" s="9">
        <v>7</v>
      </c>
      <c r="F66" s="17">
        <f>E66*((((((IF(C66="A1",'[1]TABLAS PERSONAL FUNCIONARIO Y R'!$E$12,IF(C66="A2",'[1]TABLAS PERSONAL FUNCIONARIO Y R'!$E$13,IF(C66="B",'[1]TABLAS PERSONAL FUNCIONARIO Y R'!$E$14,IF(C66="C1",'[1]TABLAS PERSONAL FUNCIONARIO Y R'!$E$15,IF(C66="C2",'[1]TABLAS PERSONAL FUNCIONARIO Y R'!$E$16,IF(C66="AP",'[1]TABLAS PERSONAL FUNCIONARIO Y R'!$E$17))))))))))))*'[1]TABLAS PERSONAL FUNCIONARIO Y R'!$I$2</f>
        <v>2255.0472</v>
      </c>
      <c r="G66" s="9">
        <v>16</v>
      </c>
      <c r="H66" s="17">
        <f>IF(G66=16,'[1]TABLAS PERSONAL FUNCIONARIO Y R'!$I$37,IF(G66=14,'[1]TABLAS PERSONAL FUNCIONARIO Y R'!$I$39,IF(G66=10,'[1]TABLAS PERSONAL FUNCIONARIO Y R'!$I$43,IF(G66=17,'[1]TABLAS PERSONAL FUNCIONARIO Y R'!$I$36,IF(G66=22,'[1]TABLAS PERSONAL FUNCIONARIO Y R'!$I$31,IF(G66=24,'[1]TABLAS PERSONAL FUNCIONARIO Y R'!$I$29,IF(G66=20,'[1]TABLAS PERSONAL FUNCIONARIO Y R'!$I$33,IF(G66=18,'[1]TABLAS PERSONAL FUNCIONARIO Y R'!$I$35,IF(G66=28,'[1]TABLAS PERSONAL FUNCIONARIO Y R'!$I$25,IF(G66=26,'[1]TABLAS PERSONAL FUNCIONARIO Y R'!$I$27))))))))))*'[1]TABLAS PERSONAL FUNCIONARIO Y R'!$I$2</f>
        <v>4283.5716000000002</v>
      </c>
      <c r="I66" s="17">
        <f>IF(C66="A1",'[1]TABLAS PERSONAL FUNCIONARIO Y R'!$D$42+'[1]TABLAS PERSONAL FUNCIONARIO Y R'!$E$42*'[1]ANEXO PERSONAL FUNCIONARIOS Y R'!E278,IF(C66="A2",'[1]TABLAS PERSONAL FUNCIONARIO Y R'!$D$43+'[1]TABLAS PERSONAL FUNCIONARIO Y R'!$E$43*'[1]ANEXO PERSONAL FUNCIONARIOS Y R'!E278,IF(C66="C1",'[1]TABLAS PERSONAL FUNCIONARIO Y R'!$D$45+'[1]TABLAS PERSONAL FUNCIONARIO Y R'!$E$45*'[1]ANEXO PERSONAL FUNCIONARIOS Y R'!E278,IF(C66="C2",'[1]TABLAS PERSONAL FUNCIONARIO Y R'!$D$46+'[1]TABLAS PERSONAL FUNCIONARIO Y R'!$E$46*'[1]ANEXO PERSONAL FUNCIONARIOS Y R'!E278,IF(C66="AP",'[1]TABLAS PERSONAL FUNCIONARIO Y R'!$D$47+'[1]TABLAS PERSONAL FUNCIONARIO Y R'!$E$47*'[1]ANEXO PERSONAL FUNCIONARIOS Y R'!E278)))))*'[1]TABLAS PERSONAL FUNCIONARIO Y R'!$I$2</f>
        <v>1594.2850000000001</v>
      </c>
      <c r="J66" s="17">
        <f t="shared" si="18"/>
        <v>713.92860000000007</v>
      </c>
      <c r="K66" s="9">
        <v>825</v>
      </c>
      <c r="L66" s="17">
        <f>K66*'[1]TABLAS PERSONAL FUNCIONARIO Y R'!$D$2</f>
        <v>7724.2275</v>
      </c>
      <c r="M66" s="3">
        <f t="shared" si="19"/>
        <v>1287.3712499999999</v>
      </c>
      <c r="N66" s="14">
        <f t="shared" si="20"/>
        <v>26672.458749999998</v>
      </c>
    </row>
    <row r="67" spans="1:14" ht="22.5" x14ac:dyDescent="0.25">
      <c r="A67" s="12" t="s">
        <v>126</v>
      </c>
      <c r="B67" s="15" t="s">
        <v>127</v>
      </c>
      <c r="C67" s="9" t="s">
        <v>27</v>
      </c>
      <c r="D67" s="10">
        <f>IF(C67="A1",'[1]TABLAS PERSONAL FUNCIONARIO Y R'!$D$12,IF(C67="A2",'[1]TABLAS PERSONAL FUNCIONARIO Y R'!$D$13,IF(C67="B",'[1]TABLAS PERSONAL FUNCIONARIO Y R'!$D$14,IF(C67="C1",'[1]TABLAS PERSONAL FUNCIONARIO Y R'!$D$15,IF(C67="C2",'[1]TABLAS PERSONAL FUNCIONARIO Y R'!$D$16,IF(C67="AP",'[1]TABLAS PERSONAL FUNCIONARIO Y R'!$D$17))))))*'[1]TABLAS PERSONAL FUNCIONARIO Y R'!$I$2</f>
        <v>7335.63</v>
      </c>
      <c r="E67" s="9">
        <v>7</v>
      </c>
      <c r="F67" s="10">
        <f>E67*((((((IF(C67="A1",'[1]TABLAS PERSONAL FUNCIONARIO Y R'!$E$12,IF(C67="A2",'[1]TABLAS PERSONAL FUNCIONARIO Y R'!$E$13,IF(C67="B",'[1]TABLAS PERSONAL FUNCIONARIO Y R'!$E$14,IF(C67="C1",'[1]TABLAS PERSONAL FUNCIONARIO Y R'!$E$15,IF(C67="C2",'[1]TABLAS PERSONAL FUNCIONARIO Y R'!$E$16,IF(C67="AP",'[1]TABLAS PERSONAL FUNCIONARIO Y R'!$E$17))))))))))))*'[1]TABLAS PERSONAL FUNCIONARIO Y R'!$I$2</f>
        <v>1533.9072000000001</v>
      </c>
      <c r="G67" s="9">
        <v>14</v>
      </c>
      <c r="H67" s="10">
        <f>IF(G67=16,'[1]TABLAS PERSONAL FUNCIONARIO Y R'!$I$37,IF(G67=14,'[1]TABLAS PERSONAL FUNCIONARIO Y R'!$I$39,IF(G67=10,'[1]TABLAS PERSONAL FUNCIONARIO Y R'!$I$43,IF(G67=17,'[1]TABLAS PERSONAL FUNCIONARIO Y R'!$I$36,IF(G67=22,'[1]TABLAS PERSONAL FUNCIONARIO Y R'!$I$31,IF(G67=24,'[1]TABLAS PERSONAL FUNCIONARIO Y R'!$I$29,IF(G67=20,'[1]TABLAS PERSONAL FUNCIONARIO Y R'!$I$33,IF(G67=18,'[1]TABLAS PERSONAL FUNCIONARIO Y R'!$I$35,IF(G67=28,'[1]TABLAS PERSONAL FUNCIONARIO Y R'!$I$25,IF(G67=26,'[1]TABLAS PERSONAL FUNCIONARIO Y R'!$I$27))))))))))*'[1]TABLAS PERSONAL FUNCIONARIO Y R'!$I$2</f>
        <v>3733.8084000000003</v>
      </c>
      <c r="I67" s="10">
        <f>IF(C67="A1",'[1]TABLAS PERSONAL FUNCIONARIO Y R'!$D$42+'[1]TABLAS PERSONAL FUNCIONARIO Y R'!$E$42*'[1]ANEXO PERSONAL FUNCIONARIOS Y R'!E291,IF(C67="A2",'[1]TABLAS PERSONAL FUNCIONARIO Y R'!$D$43+'[1]TABLAS PERSONAL FUNCIONARIO Y R'!$E$43*'[1]ANEXO PERSONAL FUNCIONARIOS Y R'!E291,IF(C67="C1",'[1]TABLAS PERSONAL FUNCIONARIO Y R'!$D$45+'[1]TABLAS PERSONAL FUNCIONARIO Y R'!$E$45*'[1]ANEXO PERSONAL FUNCIONARIOS Y R'!E291,IF(C67="C2",'[1]TABLAS PERSONAL FUNCIONARIO Y R'!$D$46+'[1]TABLAS PERSONAL FUNCIONARIO Y R'!$E$46*'[1]ANEXO PERSONAL FUNCIONARIOS Y R'!E291,IF(C67="AP",'[1]TABLAS PERSONAL FUNCIONARIO Y R'!$D$47+'[1]TABLAS PERSONAL FUNCIONARIO Y R'!$E$47*'[1]ANEXO PERSONAL FUNCIONARIOS Y R'!E291)))))*'[1]TABLAS PERSONAL FUNCIONARIO Y R'!$I$2</f>
        <v>1464.702</v>
      </c>
      <c r="J67" s="10">
        <f t="shared" si="18"/>
        <v>622.30140000000006</v>
      </c>
      <c r="K67" s="9">
        <v>500</v>
      </c>
      <c r="L67" s="10">
        <f>K67*'[1]TABLAS PERSONAL FUNCIONARIO Y R'!$D$2</f>
        <v>4681.3500000000004</v>
      </c>
      <c r="M67" s="3">
        <f t="shared" si="19"/>
        <v>780.22500000000002</v>
      </c>
      <c r="N67" s="14">
        <f t="shared" si="20"/>
        <v>20151.924000000003</v>
      </c>
    </row>
    <row r="68" spans="1:14" ht="22.5" x14ac:dyDescent="0.25">
      <c r="A68" s="12" t="s">
        <v>126</v>
      </c>
      <c r="B68" s="15" t="s">
        <v>128</v>
      </c>
      <c r="C68" s="9" t="s">
        <v>27</v>
      </c>
      <c r="D68" s="10">
        <f>IF(C68="A1",'[1]TABLAS PERSONAL FUNCIONARIO Y R'!$D$12,IF(C68="A2",'[1]TABLAS PERSONAL FUNCIONARIO Y R'!$D$13,IF(C68="B",'[1]TABLAS PERSONAL FUNCIONARIO Y R'!$D$14,IF(C68="C1",'[1]TABLAS PERSONAL FUNCIONARIO Y R'!$D$15,IF(C68="C2",'[1]TABLAS PERSONAL FUNCIONARIO Y R'!$D$16,IF(C68="AP",'[1]TABLAS PERSONAL FUNCIONARIO Y R'!$D$17))))))*'[1]TABLAS PERSONAL FUNCIONARIO Y R'!$I$2</f>
        <v>7335.63</v>
      </c>
      <c r="E68" s="12">
        <v>4</v>
      </c>
      <c r="F68" s="10">
        <f>E68*((((((IF(C68="A1",'[1]TABLAS PERSONAL FUNCIONARIO Y R'!$E$12,IF(C68="A2",'[1]TABLAS PERSONAL FUNCIONARIO Y R'!$E$13,IF(C68="B",'[1]TABLAS PERSONAL FUNCIONARIO Y R'!$E$14,IF(C68="C1",'[1]TABLAS PERSONAL FUNCIONARIO Y R'!$E$15,IF(C68="C2",'[1]TABLAS PERSONAL FUNCIONARIO Y R'!$E$16,IF(C68="AP",'[1]TABLAS PERSONAL FUNCIONARIO Y R'!$E$17))))))))))))*'[1]TABLAS PERSONAL FUNCIONARIO Y R'!$I$2</f>
        <v>876.51840000000004</v>
      </c>
      <c r="G68" s="12">
        <v>14</v>
      </c>
      <c r="H68" s="10">
        <f>IF(G68=16,'[1]TABLAS PERSONAL FUNCIONARIO Y R'!$I$37,IF(G68=14,'[1]TABLAS PERSONAL FUNCIONARIO Y R'!$I$39,IF(G68=10,'[1]TABLAS PERSONAL FUNCIONARIO Y R'!$I$43,IF(G68=17,'[1]TABLAS PERSONAL FUNCIONARIO Y R'!$I$36,IF(G68=22,'[1]TABLAS PERSONAL FUNCIONARIO Y R'!$I$31,IF(G68=24,'[1]TABLAS PERSONAL FUNCIONARIO Y R'!$I$29,IF(G68=20,'[1]TABLAS PERSONAL FUNCIONARIO Y R'!$I$33,IF(G68=18,'[1]TABLAS PERSONAL FUNCIONARIO Y R'!$I$35,IF(G68=28,'[1]TABLAS PERSONAL FUNCIONARIO Y R'!$I$25,IF(G68=26,'[1]TABLAS PERSONAL FUNCIONARIO Y R'!$I$27))))))))))*'[1]TABLAS PERSONAL FUNCIONARIO Y R'!$I$2</f>
        <v>3733.8084000000003</v>
      </c>
      <c r="I68" s="10">
        <f>IF(C68="A1",'[1]TABLAS PERSONAL FUNCIONARIO Y R'!$D$42+'[1]TABLAS PERSONAL FUNCIONARIO Y R'!$E$42*'[1]ANEXO PERSONAL FUNCIONARIOS Y R'!E292,IF(C68="A2",'[1]TABLAS PERSONAL FUNCIONARIO Y R'!$D$43+'[1]TABLAS PERSONAL FUNCIONARIO Y R'!$E$43*'[1]ANEXO PERSONAL FUNCIONARIOS Y R'!E292,IF(C68="C1",'[1]TABLAS PERSONAL FUNCIONARIO Y R'!$D$45+'[1]TABLAS PERSONAL FUNCIONARIO Y R'!$E$45*'[1]ANEXO PERSONAL FUNCIONARIOS Y R'!E292,IF(C68="C2",'[1]TABLAS PERSONAL FUNCIONARIO Y R'!$D$46+'[1]TABLAS PERSONAL FUNCIONARIO Y R'!$E$46*'[1]ANEXO PERSONAL FUNCIONARIOS Y R'!E292,IF(C68="AP",'[1]TABLAS PERSONAL FUNCIONARIO Y R'!$D$47+'[1]TABLAS PERSONAL FUNCIONARIO Y R'!$E$47*'[1]ANEXO PERSONAL FUNCIONARIOS Y R'!E292)))))*'[1]TABLAS PERSONAL FUNCIONARIO Y R'!$I$2</f>
        <v>1356.1674</v>
      </c>
      <c r="J68" s="10">
        <f t="shared" si="18"/>
        <v>622.30140000000006</v>
      </c>
      <c r="K68" s="9">
        <v>500</v>
      </c>
      <c r="L68" s="10">
        <f>K68*'[1]TABLAS PERSONAL FUNCIONARIO Y R'!$D$2</f>
        <v>4681.3500000000004</v>
      </c>
      <c r="M68" s="3">
        <f t="shared" si="19"/>
        <v>780.22500000000002</v>
      </c>
      <c r="N68" s="14">
        <f t="shared" si="20"/>
        <v>19386.000600000003</v>
      </c>
    </row>
    <row r="69" spans="1:14" ht="22.5" x14ac:dyDescent="0.25">
      <c r="A69" s="12" t="s">
        <v>98</v>
      </c>
      <c r="B69" s="15" t="s">
        <v>129</v>
      </c>
      <c r="C69" s="9" t="s">
        <v>32</v>
      </c>
      <c r="D69" s="10">
        <f>IF(C69="A1",'[1]TABLAS PERSONAL FUNCIONARIO Y R'!$D$12,IF(C69="A2",'[1]TABLAS PERSONAL FUNCIONARIO Y R'!$D$13,IF(C69="B",'[1]TABLAS PERSONAL FUNCIONARIO Y R'!$D$14,IF(C69="C1",'[1]TABLAS PERSONAL FUNCIONARIO Y R'!$D$15,IF(C69="C2",'[1]TABLAS PERSONAL FUNCIONARIO Y R'!$D$16,IF(C69="AP",'[1]TABLAS PERSONAL FUNCIONARIO Y R'!$D$17))))))*'[1]TABLAS PERSONAL FUNCIONARIO Y R'!$I$2</f>
        <v>6713.9952000000003</v>
      </c>
      <c r="E69" s="12">
        <v>5</v>
      </c>
      <c r="F69" s="10">
        <f>E69*((((((IF(C69="A1",'[1]TABLAS PERSONAL FUNCIONARIO Y R'!$E$12,IF(C69="A2",'[1]TABLAS PERSONAL FUNCIONARIO Y R'!$E$13,IF(C69="B",'[1]TABLAS PERSONAL FUNCIONARIO Y R'!$E$14,IF(C69="C1",'[1]TABLAS PERSONAL FUNCIONARIO Y R'!$E$15,IF(C69="C2",'[1]TABLAS PERSONAL FUNCIONARIO Y R'!$E$16,IF(C69="AP",'[1]TABLAS PERSONAL FUNCIONARIO Y R'!$E$17))))))))))))*'[1]TABLAS PERSONAL FUNCIONARIO Y R'!$I$2</f>
        <v>824.76599999999996</v>
      </c>
      <c r="G69" s="12">
        <v>10</v>
      </c>
      <c r="H69" s="10">
        <f>IF(G69=16,'[1]TABLAS PERSONAL FUNCIONARIO Y R'!$I$37,IF(G69=14,'[1]TABLAS PERSONAL FUNCIONARIO Y R'!$I$39,IF(G69=10,'[1]TABLAS PERSONAL FUNCIONARIO Y R'!$I$43,IF(G69=17,'[1]TABLAS PERSONAL FUNCIONARIO Y R'!$I$36,IF(G69=22,'[1]TABLAS PERSONAL FUNCIONARIO Y R'!$I$31,IF(G69=24,'[1]TABLAS PERSONAL FUNCIONARIO Y R'!$I$29,IF(G69=20,'[1]TABLAS PERSONAL FUNCIONARIO Y R'!$I$33,IF(G69=18,'[1]TABLAS PERSONAL FUNCIONARIO Y R'!$I$35,IF(G69=28,'[1]TABLAS PERSONAL FUNCIONARIO Y R'!$I$25,IF(G69=26,'[1]TABLAS PERSONAL FUNCIONARIO Y R'!$I$27))))))))))*'[1]TABLAS PERSONAL FUNCIONARIO Y R'!$I$2</f>
        <v>2634.2819999999997</v>
      </c>
      <c r="I69" s="10">
        <f>IF(C69="A1",'[1]TABLAS PERSONAL FUNCIONARIO Y R'!$D$42+'[1]TABLAS PERSONAL FUNCIONARIO Y R'!$E$42*'[1]ANEXO PERSONAL FUNCIONARIOS Y R'!E305,IF(C69="A2",'[1]TABLAS PERSONAL FUNCIONARIO Y R'!$D$43+'[1]TABLAS PERSONAL FUNCIONARIO Y R'!$E$43*'[1]ANEXO PERSONAL FUNCIONARIOS Y R'!E305,IF(C69="C1",'[1]TABLAS PERSONAL FUNCIONARIO Y R'!$D$45+'[1]TABLAS PERSONAL FUNCIONARIO Y R'!$E$45*'[1]ANEXO PERSONAL FUNCIONARIOS Y R'!E305,IF(C69="C2",'[1]TABLAS PERSONAL FUNCIONARIO Y R'!$D$46+'[1]TABLAS PERSONAL FUNCIONARIO Y R'!$E$46*'[1]ANEXO PERSONAL FUNCIONARIOS Y R'!E305,IF(C69="AP",'[1]TABLAS PERSONAL FUNCIONARIO Y R'!$D$47+'[1]TABLAS PERSONAL FUNCIONARIO Y R'!$E$47*'[1]ANEXO PERSONAL FUNCIONARIOS Y R'!E305)))))*'[1]TABLAS PERSONAL FUNCIONARIO Y R'!$I$2</f>
        <v>1256.4602</v>
      </c>
      <c r="J69" s="10">
        <f t="shared" si="18"/>
        <v>439.04699999999997</v>
      </c>
      <c r="K69" s="9">
        <v>300</v>
      </c>
      <c r="L69" s="10">
        <f>K69*'[1]TABLAS PERSONAL FUNCIONARIO Y R'!$D$2</f>
        <v>2808.81</v>
      </c>
      <c r="M69" s="3">
        <f t="shared" si="19"/>
        <v>468.13499999999999</v>
      </c>
      <c r="N69" s="14">
        <f t="shared" si="20"/>
        <v>15145.495399999998</v>
      </c>
    </row>
    <row r="70" spans="1:14" ht="22.5" x14ac:dyDescent="0.25">
      <c r="A70" s="9" t="s">
        <v>130</v>
      </c>
      <c r="B70" s="9" t="s">
        <v>131</v>
      </c>
      <c r="C70" s="9" t="s">
        <v>19</v>
      </c>
      <c r="D70" s="10">
        <f>IF(C70="A1",'[1]TABLAS PERSONAL FUNCIONARIO Y R'!$D$12,IF(C70="A2",'[1]TABLAS PERSONAL FUNCIONARIO Y R'!$D$13,IF(C70="B",'[1]TABLAS PERSONAL FUNCIONARIO Y R'!$D$14,IF(C70="C1",'[1]TABLAS PERSONAL FUNCIONARIO Y R'!$D$15,IF(C70="C2",'[1]TABLAS PERSONAL FUNCIONARIO Y R'!$D$16,IF(C70="AP",'[1]TABLAS PERSONAL FUNCIONARIO Y R'!$D$17))))))*'[1]TABLAS PERSONAL FUNCIONARIO Y R'!$I$2</f>
        <v>11739.0684</v>
      </c>
      <c r="E70" s="9">
        <v>5</v>
      </c>
      <c r="F70" s="10">
        <f>E70*((((((IF(C70="A1",'[1]TABLAS PERSONAL FUNCIONARIO Y R'!$E$12,IF(C70="A2",'[1]TABLAS PERSONAL FUNCIONARIO Y R'!$E$13,IF(C70="B",'[1]TABLAS PERSONAL FUNCIONARIO Y R'!$E$14,IF(C70="C1",'[1]TABLAS PERSONAL FUNCIONARIO Y R'!$E$15,IF(C70="C2",'[1]TABLAS PERSONAL FUNCIONARIO Y R'!$E$16,IF(C70="AP",'[1]TABLAS PERSONAL FUNCIONARIO Y R'!$E$17))))))))))))*'[1]TABLAS PERSONAL FUNCIONARIO Y R'!$I$2</f>
        <v>2128.2719999999999</v>
      </c>
      <c r="G70" s="9">
        <v>18</v>
      </c>
      <c r="H70" s="10">
        <f>IF(G70=16,'[1]TABLAS PERSONAL FUNCIONARIO Y R'!$I$37,IF(G70=14,'[1]TABLAS PERSONAL FUNCIONARIO Y R'!$I$39,IF(G70=10,'[1]TABLAS PERSONAL FUNCIONARIO Y R'!$I$43,IF(G70=17,'[1]TABLAS PERSONAL FUNCIONARIO Y R'!$I$36,IF(G70=22,'[1]TABLAS PERSONAL FUNCIONARIO Y R'!$I$31,IF(G70=24,'[1]TABLAS PERSONAL FUNCIONARIO Y R'!$I$29,IF(G70=20,'[1]TABLAS PERSONAL FUNCIONARIO Y R'!$I$33,IF(G70=18,'[1]TABLAS PERSONAL FUNCIONARIO Y R'!$I$35,IF(G70=28,'[1]TABLAS PERSONAL FUNCIONARIO Y R'!$I$25,IF(G70=26,'[1]TABLAS PERSONAL FUNCIONARIO Y R'!$I$27))))))))))*'[1]TABLAS PERSONAL FUNCIONARIO Y R'!$I$2</f>
        <v>4832.7287999999999</v>
      </c>
      <c r="I70" s="10">
        <f>IF(C70="A1",'[1]TABLAS PERSONAL FUNCIONARIO Y R'!$D$42+'[1]TABLAS PERSONAL FUNCIONARIO Y R'!$E$42*'[1]ANEXO PERSONAL FUNCIONARIOS Y R'!E321,IF(C70="A2",'[1]TABLAS PERSONAL FUNCIONARIO Y R'!$D$43+'[1]TABLAS PERSONAL FUNCIONARIO Y R'!$E$43*'[1]ANEXO PERSONAL FUNCIONARIOS Y R'!E321,IF(C70="C1",'[1]TABLAS PERSONAL FUNCIONARIO Y R'!$D$45+'[1]TABLAS PERSONAL FUNCIONARIO Y R'!$E$45*'[1]ANEXO PERSONAL FUNCIONARIOS Y R'!E321,IF(C70="C2",'[1]TABLAS PERSONAL FUNCIONARIO Y R'!$D$46+'[1]TABLAS PERSONAL FUNCIONARIO Y R'!$E$46*'[1]ANEXO PERSONAL FUNCIONARIOS Y R'!E321,IF(C70="AP",'[1]TABLAS PERSONAL FUNCIONARIO Y R'!$D$47+'[1]TABLAS PERSONAL FUNCIONARIO Y R'!$E$47*'[1]ANEXO PERSONAL FUNCIONARIOS Y R'!E321)))))*'[1]TABLAS PERSONAL FUNCIONARIO Y R'!$I$2</f>
        <v>1685.5486000000001</v>
      </c>
      <c r="J70" s="10">
        <f t="shared" si="18"/>
        <v>805.45479999999998</v>
      </c>
      <c r="K70" s="9">
        <v>775</v>
      </c>
      <c r="L70" s="17">
        <f>K70*'[1]TABLAS PERSONAL FUNCIONARIO Y R'!$D$2</f>
        <v>7256.0924999999997</v>
      </c>
      <c r="M70" s="14">
        <f t="shared" si="19"/>
        <v>1209.3487499999999</v>
      </c>
      <c r="N70" s="14">
        <f t="shared" si="20"/>
        <v>29656.513849999999</v>
      </c>
    </row>
    <row r="71" spans="1:14" ht="22.5" x14ac:dyDescent="0.25">
      <c r="A71" s="9" t="s">
        <v>66</v>
      </c>
      <c r="B71" s="9" t="s">
        <v>132</v>
      </c>
      <c r="C71" s="9" t="s">
        <v>27</v>
      </c>
      <c r="D71" s="10">
        <f>IF(C71="A1",'[1]TABLAS PERSONAL FUNCIONARIO Y R'!$D$12,IF(C71="A2",'[1]TABLAS PERSONAL FUNCIONARIO Y R'!$D$13,IF(C71="B",'[1]TABLAS PERSONAL FUNCIONARIO Y R'!$D$14,IF(C71="C1",'[1]TABLAS PERSONAL FUNCIONARIO Y R'!$D$15,IF(C71="C2",'[1]TABLAS PERSONAL FUNCIONARIO Y R'!$D$16,IF(C71="AP",'[1]TABLAS PERSONAL FUNCIONARIO Y R'!$D$17))))))*'[1]TABLAS PERSONAL FUNCIONARIO Y R'!$I$2</f>
        <v>7335.63</v>
      </c>
      <c r="E71" s="12">
        <v>4</v>
      </c>
      <c r="F71" s="10">
        <f>E71*((((((IF(C71="A1",'[1]TABLAS PERSONAL FUNCIONARIO Y R'!$E$12,IF(C71="A2",'[1]TABLAS PERSONAL FUNCIONARIO Y R'!$E$13,IF(C71="B",'[1]TABLAS PERSONAL FUNCIONARIO Y R'!$E$14,IF(C71="C1",'[1]TABLAS PERSONAL FUNCIONARIO Y R'!$E$15,IF(C71="C2",'[1]TABLAS PERSONAL FUNCIONARIO Y R'!$E$16,IF(C71="AP",'[1]TABLAS PERSONAL FUNCIONARIO Y R'!$E$17))))))))))))*'[1]TABLAS PERSONAL FUNCIONARIO Y R'!$I$2</f>
        <v>876.51840000000004</v>
      </c>
      <c r="G71" s="12">
        <v>14</v>
      </c>
      <c r="H71" s="10">
        <f>IF(G71=16,'[1]TABLAS PERSONAL FUNCIONARIO Y R'!$I$37,IF(G71=14,'[1]TABLAS PERSONAL FUNCIONARIO Y R'!$I$39,IF(G71=10,'[1]TABLAS PERSONAL FUNCIONARIO Y R'!$I$43,IF(G71=17,'[1]TABLAS PERSONAL FUNCIONARIO Y R'!$I$36,IF(G71=22,'[1]TABLAS PERSONAL FUNCIONARIO Y R'!$I$31,IF(G71=24,'[1]TABLAS PERSONAL FUNCIONARIO Y R'!$I$29,IF(G71=20,'[1]TABLAS PERSONAL FUNCIONARIO Y R'!$I$33,IF(G71=18,'[1]TABLAS PERSONAL FUNCIONARIO Y R'!$I$35,IF(G71=28,'[1]TABLAS PERSONAL FUNCIONARIO Y R'!$I$25,IF(G71=26,'[1]TABLAS PERSONAL FUNCIONARIO Y R'!$I$27))))))))))*'[1]TABLAS PERSONAL FUNCIONARIO Y R'!$I$2</f>
        <v>3733.8084000000003</v>
      </c>
      <c r="I71" s="10">
        <f>IF(C71="A1",'[1]TABLAS PERSONAL FUNCIONARIO Y R'!$D$42+'[1]TABLAS PERSONAL FUNCIONARIO Y R'!$E$42*'[1]ANEXO PERSONAL FUNCIONARIOS Y R'!E322,IF(C71="A2",'[1]TABLAS PERSONAL FUNCIONARIO Y R'!$D$43+'[1]TABLAS PERSONAL FUNCIONARIO Y R'!$E$43*'[1]ANEXO PERSONAL FUNCIONARIOS Y R'!E322,IF(C71="C1",'[1]TABLAS PERSONAL FUNCIONARIO Y R'!$D$45+'[1]TABLAS PERSONAL FUNCIONARIO Y R'!$E$45*'[1]ANEXO PERSONAL FUNCIONARIOS Y R'!E322,IF(C71="C2",'[1]TABLAS PERSONAL FUNCIONARIO Y R'!$D$46+'[1]TABLAS PERSONAL FUNCIONARIO Y R'!$E$46*'[1]ANEXO PERSONAL FUNCIONARIOS Y R'!E322,IF(C71="AP",'[1]TABLAS PERSONAL FUNCIONARIO Y R'!$D$47+'[1]TABLAS PERSONAL FUNCIONARIO Y R'!$E$47*'[1]ANEXO PERSONAL FUNCIONARIOS Y R'!E322)))))*'[1]TABLAS PERSONAL FUNCIONARIO Y R'!$I$2</f>
        <v>1356.1674</v>
      </c>
      <c r="J71" s="10">
        <f t="shared" si="18"/>
        <v>622.30140000000006</v>
      </c>
      <c r="K71" s="9">
        <v>350</v>
      </c>
      <c r="L71" s="17">
        <f>K71*'[1]TABLAS PERSONAL FUNCIONARIO Y R'!$D$2</f>
        <v>3276.9450000000002</v>
      </c>
      <c r="M71" s="14">
        <f t="shared" si="19"/>
        <v>546.15750000000003</v>
      </c>
      <c r="N71" s="14">
        <f t="shared" si="20"/>
        <v>17747.528100000003</v>
      </c>
    </row>
    <row r="72" spans="1:14" ht="22.5" x14ac:dyDescent="0.25">
      <c r="A72" s="9" t="s">
        <v>66</v>
      </c>
      <c r="B72" s="9" t="s">
        <v>133</v>
      </c>
      <c r="C72" s="9" t="s">
        <v>27</v>
      </c>
      <c r="D72" s="10">
        <f>IF(C72="A1",'[1]TABLAS PERSONAL FUNCIONARIO Y R'!$D$12,IF(C72="A2",'[1]TABLAS PERSONAL FUNCIONARIO Y R'!$D$13,IF(C72="B",'[1]TABLAS PERSONAL FUNCIONARIO Y R'!$D$14,IF(C72="C1",'[1]TABLAS PERSONAL FUNCIONARIO Y R'!$D$15,IF(C72="C2",'[1]TABLAS PERSONAL FUNCIONARIO Y R'!$D$16,IF(C72="AP",'[1]TABLAS PERSONAL FUNCIONARIO Y R'!$D$17))))))*'[1]TABLAS PERSONAL FUNCIONARIO Y R'!$I$2</f>
        <v>7335.63</v>
      </c>
      <c r="E72" s="12">
        <v>4</v>
      </c>
      <c r="F72" s="10">
        <f>E72*((((((IF(C72="A1",'[1]TABLAS PERSONAL FUNCIONARIO Y R'!$E$12,IF(C72="A2",'[1]TABLAS PERSONAL FUNCIONARIO Y R'!$E$13,IF(C72="B",'[1]TABLAS PERSONAL FUNCIONARIO Y R'!$E$14,IF(C72="C1",'[1]TABLAS PERSONAL FUNCIONARIO Y R'!$E$15,IF(C72="C2",'[1]TABLAS PERSONAL FUNCIONARIO Y R'!$E$16,IF(C72="AP",'[1]TABLAS PERSONAL FUNCIONARIO Y R'!$E$17))))))))))))*'[1]TABLAS PERSONAL FUNCIONARIO Y R'!$I$2</f>
        <v>876.51840000000004</v>
      </c>
      <c r="G72" s="12">
        <v>14</v>
      </c>
      <c r="H72" s="10">
        <f>IF(G72=16,'[1]TABLAS PERSONAL FUNCIONARIO Y R'!$I$37,IF(G72=14,'[1]TABLAS PERSONAL FUNCIONARIO Y R'!$I$39,IF(G72=10,'[1]TABLAS PERSONAL FUNCIONARIO Y R'!$I$43,IF(G72=17,'[1]TABLAS PERSONAL FUNCIONARIO Y R'!$I$36,IF(G72=22,'[1]TABLAS PERSONAL FUNCIONARIO Y R'!$I$31,IF(G72=24,'[1]TABLAS PERSONAL FUNCIONARIO Y R'!$I$29,IF(G72=20,'[1]TABLAS PERSONAL FUNCIONARIO Y R'!$I$33,IF(G72=18,'[1]TABLAS PERSONAL FUNCIONARIO Y R'!$I$35,IF(G72=28,'[1]TABLAS PERSONAL FUNCIONARIO Y R'!$I$25,IF(G72=26,'[1]TABLAS PERSONAL FUNCIONARIO Y R'!$I$27))))))))))*'[1]TABLAS PERSONAL FUNCIONARIO Y R'!$I$2</f>
        <v>3733.8084000000003</v>
      </c>
      <c r="I72" s="10">
        <f>IF(C72="A1",'[1]TABLAS PERSONAL FUNCIONARIO Y R'!$D$42+'[1]TABLAS PERSONAL FUNCIONARIO Y R'!$E$42*'[1]ANEXO PERSONAL FUNCIONARIOS Y R'!E323,IF(C72="A2",'[1]TABLAS PERSONAL FUNCIONARIO Y R'!$D$43+'[1]TABLAS PERSONAL FUNCIONARIO Y R'!$E$43*'[1]ANEXO PERSONAL FUNCIONARIOS Y R'!E323,IF(C72="C1",'[1]TABLAS PERSONAL FUNCIONARIO Y R'!$D$45+'[1]TABLAS PERSONAL FUNCIONARIO Y R'!$E$45*'[1]ANEXO PERSONAL FUNCIONARIOS Y R'!E323,IF(C72="C2",'[1]TABLAS PERSONAL FUNCIONARIO Y R'!$D$46+'[1]TABLAS PERSONAL FUNCIONARIO Y R'!$E$46*'[1]ANEXO PERSONAL FUNCIONARIOS Y R'!E323,IF(C72="AP",'[1]TABLAS PERSONAL FUNCIONARIO Y R'!$D$47+'[1]TABLAS PERSONAL FUNCIONARIO Y R'!$E$47*'[1]ANEXO PERSONAL FUNCIONARIOS Y R'!E323)))))*'[1]TABLAS PERSONAL FUNCIONARIO Y R'!$I$2</f>
        <v>1356.1674</v>
      </c>
      <c r="J72" s="10">
        <f t="shared" si="18"/>
        <v>622.30140000000006</v>
      </c>
      <c r="K72" s="9">
        <v>350</v>
      </c>
      <c r="L72" s="17">
        <f>K72*'[1]TABLAS PERSONAL FUNCIONARIO Y R'!$D$2</f>
        <v>3276.9450000000002</v>
      </c>
      <c r="M72" s="14">
        <f t="shared" si="19"/>
        <v>546.15750000000003</v>
      </c>
      <c r="N72" s="14">
        <f t="shared" si="20"/>
        <v>17747.528100000003</v>
      </c>
    </row>
    <row r="73" spans="1:14" ht="22.5" x14ac:dyDescent="0.25">
      <c r="A73" s="9" t="s">
        <v>66</v>
      </c>
      <c r="B73" s="9" t="s">
        <v>134</v>
      </c>
      <c r="C73" s="9" t="s">
        <v>27</v>
      </c>
      <c r="D73" s="10">
        <f>IF(C73="A1",'[1]TABLAS PERSONAL FUNCIONARIO Y R'!$D$12,IF(C73="A2",'[1]TABLAS PERSONAL FUNCIONARIO Y R'!$D$13,IF(C73="B",'[1]TABLAS PERSONAL FUNCIONARIO Y R'!$D$14,IF(C73="C1",'[1]TABLAS PERSONAL FUNCIONARIO Y R'!$D$15,IF(C73="C2",'[1]TABLAS PERSONAL FUNCIONARIO Y R'!$D$16,IF(C73="AP",'[1]TABLAS PERSONAL FUNCIONARIO Y R'!$D$17))))))*'[1]TABLAS PERSONAL FUNCIONARIO Y R'!$I$2</f>
        <v>7335.63</v>
      </c>
      <c r="E73" s="12">
        <v>7</v>
      </c>
      <c r="F73" s="10">
        <f>E73*((((((IF(C73="A1",'[1]TABLAS PERSONAL FUNCIONARIO Y R'!$E$12,IF(C73="A2",'[1]TABLAS PERSONAL FUNCIONARIO Y R'!$E$13,IF(C73="B",'[1]TABLAS PERSONAL FUNCIONARIO Y R'!$E$14,IF(C73="C1",'[1]TABLAS PERSONAL FUNCIONARIO Y R'!$E$15,IF(C73="C2",'[1]TABLAS PERSONAL FUNCIONARIO Y R'!$E$16,IF(C73="AP",'[1]TABLAS PERSONAL FUNCIONARIO Y R'!$E$17))))))))))))*'[1]TABLAS PERSONAL FUNCIONARIO Y R'!$I$2</f>
        <v>1533.9072000000001</v>
      </c>
      <c r="G73" s="12">
        <v>14</v>
      </c>
      <c r="H73" s="10">
        <f>IF(G73=16,'[1]TABLAS PERSONAL FUNCIONARIO Y R'!$I$37,IF(G73=14,'[1]TABLAS PERSONAL FUNCIONARIO Y R'!$I$39,IF(G73=10,'[1]TABLAS PERSONAL FUNCIONARIO Y R'!$I$43,IF(G73=17,'[1]TABLAS PERSONAL FUNCIONARIO Y R'!$I$36,IF(G73=22,'[1]TABLAS PERSONAL FUNCIONARIO Y R'!$I$31,IF(G73=24,'[1]TABLAS PERSONAL FUNCIONARIO Y R'!$I$29,IF(G73=20,'[1]TABLAS PERSONAL FUNCIONARIO Y R'!$I$33,IF(G73=18,'[1]TABLAS PERSONAL FUNCIONARIO Y R'!$I$35,IF(G73=28,'[1]TABLAS PERSONAL FUNCIONARIO Y R'!$I$25,IF(G73=26,'[1]TABLAS PERSONAL FUNCIONARIO Y R'!$I$27))))))))))*'[1]TABLAS PERSONAL FUNCIONARIO Y R'!$I$2</f>
        <v>3733.8084000000003</v>
      </c>
      <c r="I73" s="10">
        <f>IF(C73="A1",'[1]TABLAS PERSONAL FUNCIONARIO Y R'!$D$42+'[1]TABLAS PERSONAL FUNCIONARIO Y R'!$E$42*'[1]ANEXO PERSONAL FUNCIONARIOS Y R'!E324,IF(C73="A2",'[1]TABLAS PERSONAL FUNCIONARIO Y R'!$D$43+'[1]TABLAS PERSONAL FUNCIONARIO Y R'!$E$43*'[1]ANEXO PERSONAL FUNCIONARIOS Y R'!E324,IF(C73="C1",'[1]TABLAS PERSONAL FUNCIONARIO Y R'!$D$45+'[1]TABLAS PERSONAL FUNCIONARIO Y R'!$E$45*'[1]ANEXO PERSONAL FUNCIONARIOS Y R'!E324,IF(C73="C2",'[1]TABLAS PERSONAL FUNCIONARIO Y R'!$D$46+'[1]TABLAS PERSONAL FUNCIONARIO Y R'!$E$46*'[1]ANEXO PERSONAL FUNCIONARIOS Y R'!E324,IF(C73="AP",'[1]TABLAS PERSONAL FUNCIONARIO Y R'!$D$47+'[1]TABLAS PERSONAL FUNCIONARIO Y R'!$E$47*'[1]ANEXO PERSONAL FUNCIONARIOS Y R'!E324)))))*'[1]TABLAS PERSONAL FUNCIONARIO Y R'!$I$2</f>
        <v>1464.702</v>
      </c>
      <c r="J73" s="10">
        <f t="shared" si="18"/>
        <v>622.30140000000006</v>
      </c>
      <c r="K73" s="9">
        <v>350</v>
      </c>
      <c r="L73" s="17">
        <f>K73*'[1]TABLAS PERSONAL FUNCIONARIO Y R'!$D$2</f>
        <v>3276.9450000000002</v>
      </c>
      <c r="M73" s="14">
        <f t="shared" si="19"/>
        <v>546.15750000000003</v>
      </c>
      <c r="N73" s="14">
        <f t="shared" si="20"/>
        <v>18513.451499999999</v>
      </c>
    </row>
    <row r="74" spans="1:14" ht="22.5" x14ac:dyDescent="0.25">
      <c r="A74" s="9" t="s">
        <v>66</v>
      </c>
      <c r="B74" s="9" t="s">
        <v>135</v>
      </c>
      <c r="C74" s="9" t="s">
        <v>27</v>
      </c>
      <c r="D74" s="10">
        <f>IF(C74="A1",'[1]TABLAS PERSONAL FUNCIONARIO Y R'!$D$12,IF(C74="A2",'[1]TABLAS PERSONAL FUNCIONARIO Y R'!$D$13,IF(C74="B",'[1]TABLAS PERSONAL FUNCIONARIO Y R'!$D$14,IF(C74="C1",'[1]TABLAS PERSONAL FUNCIONARIO Y R'!$D$15,IF(C74="C2",'[1]TABLAS PERSONAL FUNCIONARIO Y R'!$D$16,IF(C74="AP",'[1]TABLAS PERSONAL FUNCIONARIO Y R'!$D$17))))))*'[1]TABLAS PERSONAL FUNCIONARIO Y R'!$I$2</f>
        <v>7335.63</v>
      </c>
      <c r="E74" s="12">
        <v>4</v>
      </c>
      <c r="F74" s="10">
        <f>E74*((((((IF(C74="A1",'[1]TABLAS PERSONAL FUNCIONARIO Y R'!$E$12,IF(C74="A2",'[1]TABLAS PERSONAL FUNCIONARIO Y R'!$E$13,IF(C74="B",'[1]TABLAS PERSONAL FUNCIONARIO Y R'!$E$14,IF(C74="C1",'[1]TABLAS PERSONAL FUNCIONARIO Y R'!$E$15,IF(C74="C2",'[1]TABLAS PERSONAL FUNCIONARIO Y R'!$E$16,IF(C74="AP",'[1]TABLAS PERSONAL FUNCIONARIO Y R'!$E$17))))))))))))*'[1]TABLAS PERSONAL FUNCIONARIO Y R'!$I$2</f>
        <v>876.51840000000004</v>
      </c>
      <c r="G74" s="12">
        <v>14</v>
      </c>
      <c r="H74" s="10">
        <f>IF(G74=16,'[1]TABLAS PERSONAL FUNCIONARIO Y R'!$I$37,IF(G74=14,'[1]TABLAS PERSONAL FUNCIONARIO Y R'!$I$39,IF(G74=10,'[1]TABLAS PERSONAL FUNCIONARIO Y R'!$I$43,IF(G74=17,'[1]TABLAS PERSONAL FUNCIONARIO Y R'!$I$36,IF(G74=22,'[1]TABLAS PERSONAL FUNCIONARIO Y R'!$I$31,IF(G74=24,'[1]TABLAS PERSONAL FUNCIONARIO Y R'!$I$29,IF(G74=20,'[1]TABLAS PERSONAL FUNCIONARIO Y R'!$I$33,IF(G74=18,'[1]TABLAS PERSONAL FUNCIONARIO Y R'!$I$35,IF(G74=28,'[1]TABLAS PERSONAL FUNCIONARIO Y R'!$I$25,IF(G74=26,'[1]TABLAS PERSONAL FUNCIONARIO Y R'!$I$27))))))))))*'[1]TABLAS PERSONAL FUNCIONARIO Y R'!$I$2</f>
        <v>3733.8084000000003</v>
      </c>
      <c r="I74" s="10">
        <f>IF(C74="A1",'[1]TABLAS PERSONAL FUNCIONARIO Y R'!$D$42+'[1]TABLAS PERSONAL FUNCIONARIO Y R'!$E$42*'[1]ANEXO PERSONAL FUNCIONARIOS Y R'!E325,IF(C74="A2",'[1]TABLAS PERSONAL FUNCIONARIO Y R'!$D$43+'[1]TABLAS PERSONAL FUNCIONARIO Y R'!$E$43*'[1]ANEXO PERSONAL FUNCIONARIOS Y R'!E325,IF(C74="C1",'[1]TABLAS PERSONAL FUNCIONARIO Y R'!$D$45+'[1]TABLAS PERSONAL FUNCIONARIO Y R'!$E$45*'[1]ANEXO PERSONAL FUNCIONARIOS Y R'!E325,IF(C74="C2",'[1]TABLAS PERSONAL FUNCIONARIO Y R'!$D$46+'[1]TABLAS PERSONAL FUNCIONARIO Y R'!$E$46*'[1]ANEXO PERSONAL FUNCIONARIOS Y R'!E325,IF(C74="AP",'[1]TABLAS PERSONAL FUNCIONARIO Y R'!$D$47+'[1]TABLAS PERSONAL FUNCIONARIO Y R'!$E$47*'[1]ANEXO PERSONAL FUNCIONARIOS Y R'!E325)))))*'[1]TABLAS PERSONAL FUNCIONARIO Y R'!$I$2</f>
        <v>1356.1674</v>
      </c>
      <c r="J74" s="10">
        <f t="shared" si="18"/>
        <v>622.30140000000006</v>
      </c>
      <c r="K74" s="9">
        <v>350</v>
      </c>
      <c r="L74" s="17">
        <f>K74*'[1]TABLAS PERSONAL FUNCIONARIO Y R'!$D$2</f>
        <v>3276.9450000000002</v>
      </c>
      <c r="M74" s="14">
        <f t="shared" si="19"/>
        <v>546.15750000000003</v>
      </c>
      <c r="N74" s="14">
        <f t="shared" si="20"/>
        <v>17747.528100000003</v>
      </c>
    </row>
  </sheetData>
  <mergeCells count="1">
    <mergeCell ref="A1:N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1</vt:i4>
      </vt:variant>
    </vt:vector>
  </HeadingPairs>
  <TitlesOfParts>
    <vt:vector baseType="lpstr" size="1">
      <vt:lpstr>Hoja1</vt:lpstr>
    </vt:vector>
  </TitlesOfParts>
  <LinksUpToDate>false</LinksUpToDate>
  <SharedDoc>false</SharedDoc>
  <HyperlinksChanged>false</HyperlinksChanged>
  <AppVersion>16.0300</AppVersion>
  <Company/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