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C8"/>
  <c r="D8" i="3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2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7" i="1"/>
  <c r="E7"/>
  <c r="F7"/>
  <c r="G7"/>
  <c r="H7"/>
  <c r="I7"/>
  <c r="J7"/>
  <c r="K7"/>
  <c r="L7"/>
  <c r="M7"/>
  <c r="N7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<sst xmlns="http://schemas.openxmlformats.org/spreadsheetml/2006/main" count="76" uniqueCount="23">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</sst>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23452.900887841999</c:v>
                </c:pt>
                <c:pt idx="1">
                  <c:v>23452.900887841999</c:v>
                </c:pt>
                <c:pt idx="2">
                  <c:v>23452.900887841999</c:v>
                </c:pt>
                <c:pt idx="3">
                  <c:v>23452.900887841999</c:v>
                </c:pt>
                <c:pt idx="4">
                  <c:v>23452.900887841999</c:v>
                </c:pt>
                <c:pt idx="5">
                  <c:v>23452.900887841999</c:v>
                </c:pt>
                <c:pt idx="6">
                  <c:v>23452.900887841999</c:v>
                </c:pt>
                <c:pt idx="7">
                  <c:v>23452.900887841999</c:v>
                </c:pt>
                <c:pt idx="8">
                  <c:v>23452.900887841999</c:v>
                </c:pt>
                <c:pt idx="9">
                  <c:v>23452.900887841999</c:v>
                </c:pt>
                <c:pt idx="10">
                  <c:v>25832.900887841999</c:v>
                </c:pt>
                <c:pt idx="11">
                  <c:v>48032.900887841999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34220</c:v>
                </c:pt>
                <c:pt idx="1">
                  <c:v>21400</c:v>
                </c:pt>
                <c:pt idx="2">
                  <c:v>25040</c:v>
                </c:pt>
                <c:pt idx="3">
                  <c:v>23720</c:v>
                </c:pt>
                <c:pt idx="4">
                  <c:v>27100</c:v>
                </c:pt>
                <c:pt idx="5">
                  <c:v>21040</c:v>
                </c:pt>
                <c:pt idx="6">
                  <c:v>28260</c:v>
                </c:pt>
                <c:pt idx="7">
                  <c:v>28960</c:v>
                </c:pt>
                <c:pt idx="8">
                  <c:v>48660</c:v>
                </c:pt>
                <c:pt idx="9">
                  <c:v>17920</c:v>
                </c:pt>
                <c:pt idx="10">
                  <c:v>47380</c:v>
                </c:pt>
                <c:pt idx="11">
                  <c:v>24300</c:v>
                </c:pt>
              </c:numCache>
            </c:numRef>
          </c:val>
        </c:ser>
        <c:marker val="1"/>
        <c:axId val="93114752"/>
        <c:axId val="94056832"/>
      </c:lineChart>
      <c:catAx>
        <c:axId val="9311475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4056832"/>
        <c:crossesAt val="0"/>
        <c:auto val="1"/>
        <c:lblAlgn val="ctr"/>
        <c:lblOffset val="100"/>
      </c:catAx>
      <c:valAx>
        <c:axId val="9405683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3114752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816"/>
          <c:w val="0.52418879056047263"/>
          <c:h val="7.5527441092335404E-2"/>
        </c:manualLayout>
      </c:layout>
    </c:legend>
    <c:plotVisOnly val="1"/>
  </c:chart>
  <c:printSettings>
    <c:headerFooter/>
    <c:pageMargins b="0.75000000000000733" l="0.70000000000000062" r="0.70000000000000062" t="0.750000000000007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798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371.50784077201445</c:v>
                </c:pt>
                <c:pt idx="1">
                  <c:v>286.10373944511463</c:v>
                </c:pt>
                <c:pt idx="2">
                  <c:v>522.38841978287087</c:v>
                </c:pt>
                <c:pt idx="3">
                  <c:v>271.86972255729796</c:v>
                </c:pt>
                <c:pt idx="4">
                  <c:v>451.21833534378771</c:v>
                </c:pt>
                <c:pt idx="5">
                  <c:v>408.51628468033778</c:v>
                </c:pt>
                <c:pt idx="6">
                  <c:v>435.56091676718938</c:v>
                </c:pt>
                <c:pt idx="7">
                  <c:v>603.5223160434258</c:v>
                </c:pt>
                <c:pt idx="8">
                  <c:v>199.27623642943306</c:v>
                </c:pt>
                <c:pt idx="9">
                  <c:v>444.10132689987938</c:v>
                </c:pt>
                <c:pt idx="10">
                  <c:v>468.29915560916766</c:v>
                </c:pt>
                <c:pt idx="11">
                  <c:v>488.22677925211093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313.57063895644484</c:v>
                </c:pt>
                <c:pt idx="1">
                  <c:v>198.26663718770726</c:v>
                </c:pt>
                <c:pt idx="2">
                  <c:v>494.05303919267777</c:v>
                </c:pt>
                <c:pt idx="3">
                  <c:v>555.2499413283266</c:v>
                </c:pt>
                <c:pt idx="4">
                  <c:v>359.71837596808263</c:v>
                </c:pt>
                <c:pt idx="5">
                  <c:v>553.7573339591645</c:v>
                </c:pt>
                <c:pt idx="6">
                  <c:v>370.16662755221779</c:v>
                </c:pt>
                <c:pt idx="7">
                  <c:v>376.13705702886642</c:v>
                </c:pt>
                <c:pt idx="8">
                  <c:v>553.7573339591645</c:v>
                </c:pt>
                <c:pt idx="9">
                  <c:v>543.30908237502933</c:v>
                </c:pt>
                <c:pt idx="10">
                  <c:v>425.39310021121804</c:v>
                </c:pt>
                <c:pt idx="11">
                  <c:v>217.9206758976766</c:v>
                </c:pt>
              </c:numCache>
            </c:numRef>
          </c:val>
        </c:ser>
        <c:marker val="1"/>
        <c:axId val="94094080"/>
        <c:axId val="94095616"/>
      </c:lineChart>
      <c:catAx>
        <c:axId val="94094080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4095616"/>
        <c:crossesAt val="0"/>
        <c:auto val="1"/>
        <c:lblAlgn val="ctr"/>
        <c:lblOffset val="100"/>
      </c:catAx>
      <c:valAx>
        <c:axId val="9409561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4094080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9183"/>
          <c:w val="0.52571251548946718"/>
          <c:h val="0.11075973149777101"/>
        </c:manualLayout>
      </c:layout>
    </c:legend>
    <c:plotVisOnly val="1"/>
  </c:chart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487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901.23612300799584</c:v>
                </c:pt>
                <c:pt idx="1">
                  <c:v>1225.9173712956854</c:v>
                </c:pt>
                <c:pt idx="2">
                  <c:v>1352.1298556860097</c:v>
                </c:pt>
                <c:pt idx="3">
                  <c:v>1221.5236324087266</c:v>
                </c:pt>
                <c:pt idx="4">
                  <c:v>1402.9083390270221</c:v>
                </c:pt>
                <c:pt idx="5">
                  <c:v>1120.7482412516613</c:v>
                </c:pt>
                <c:pt idx="6">
                  <c:v>2057.0591400067938</c:v>
                </c:pt>
                <c:pt idx="7">
                  <c:v>906.45194334803386</c:v>
                </c:pt>
                <c:pt idx="8">
                  <c:v>936.14278865967242</c:v>
                </c:pt>
                <c:pt idx="9">
                  <c:v>1252.5136056740444</c:v>
                </c:pt>
                <c:pt idx="10">
                  <c:v>967.03768842531076</c:v>
                </c:pt>
                <c:pt idx="11">
                  <c:v>969.79020265996382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982.96122407406483</c:v>
                </c:pt>
                <c:pt idx="1">
                  <c:v>707.1034193162144</c:v>
                </c:pt>
                <c:pt idx="2">
                  <c:v>777.75690458242025</c:v>
                </c:pt>
                <c:pt idx="3">
                  <c:v>1103.0644903725561</c:v>
                </c:pt>
                <c:pt idx="4">
                  <c:v>1082.5624159690949</c:v>
                </c:pt>
                <c:pt idx="5">
                  <c:v>1424.4312209733771</c:v>
                </c:pt>
                <c:pt idx="6">
                  <c:v>952.025592649891</c:v>
                </c:pt>
                <c:pt idx="7">
                  <c:v>1165.4437262509448</c:v>
                </c:pt>
                <c:pt idx="8">
                  <c:v>491.85977083392567</c:v>
                </c:pt>
                <c:pt idx="9">
                  <c:v>1481.624265453931</c:v>
                </c:pt>
                <c:pt idx="10">
                  <c:v>665.63975126578225</c:v>
                </c:pt>
                <c:pt idx="11">
                  <c:v>1045.8549779384095</c:v>
                </c:pt>
              </c:numCache>
            </c:numRef>
          </c:val>
        </c:ser>
        <c:marker val="1"/>
        <c:axId val="100617600"/>
        <c:axId val="100619392"/>
      </c:lineChart>
      <c:catAx>
        <c:axId val="10061760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0619392"/>
        <c:crossesAt val="0"/>
        <c:auto val="1"/>
        <c:lblAlgn val="ctr"/>
        <c:lblOffset val="100"/>
      </c:catAx>
      <c:valAx>
        <c:axId val="10061939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0061760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073"/>
        </c:manualLayout>
      </c:layout>
    </c:legend>
    <c:plotVisOnly val="1"/>
  </c:chart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173</c:v>
                </c:pt>
                <c:pt idx="1">
                  <c:v>405</c:v>
                </c:pt>
                <c:pt idx="2">
                  <c:v>246</c:v>
                </c:pt>
                <c:pt idx="3">
                  <c:v>183</c:v>
                </c:pt>
                <c:pt idx="4">
                  <c:v>263</c:v>
                </c:pt>
                <c:pt idx="5">
                  <c:v>281</c:v>
                </c:pt>
                <c:pt idx="6">
                  <c:v>208</c:v>
                </c:pt>
                <c:pt idx="7">
                  <c:v>289</c:v>
                </c:pt>
                <c:pt idx="8">
                  <c:v>261</c:v>
                </c:pt>
                <c:pt idx="9">
                  <c:v>238</c:v>
                </c:pt>
                <c:pt idx="10">
                  <c:v>209</c:v>
                </c:pt>
                <c:pt idx="11">
                  <c:v>246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265</c:v>
                </c:pt>
                <c:pt idx="1">
                  <c:v>202</c:v>
                </c:pt>
                <c:pt idx="2">
                  <c:v>186</c:v>
                </c:pt>
                <c:pt idx="3">
                  <c:v>164</c:v>
                </c:pt>
                <c:pt idx="4">
                  <c:v>250</c:v>
                </c:pt>
                <c:pt idx="5">
                  <c:v>149</c:v>
                </c:pt>
                <c:pt idx="6">
                  <c:v>151</c:v>
                </c:pt>
                <c:pt idx="7">
                  <c:v>320</c:v>
                </c:pt>
                <c:pt idx="8">
                  <c:v>224</c:v>
                </c:pt>
                <c:pt idx="9">
                  <c:v>176</c:v>
                </c:pt>
                <c:pt idx="10">
                  <c:v>182</c:v>
                </c:pt>
                <c:pt idx="11">
                  <c:v>174</c:v>
                </c:pt>
              </c:numCache>
            </c:numRef>
          </c:val>
        </c:ser>
        <c:marker val="1"/>
        <c:axId val="100659968"/>
        <c:axId val="100661504"/>
      </c:lineChart>
      <c:catAx>
        <c:axId val="10065996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0661504"/>
        <c:crosses val="autoZero"/>
        <c:auto val="1"/>
        <c:lblAlgn val="ctr"/>
        <c:lblOffset val="100"/>
      </c:catAx>
      <c:valAx>
        <c:axId val="10066150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0659968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755"/>
          <c:y val="0.85056911988823958"/>
          <c:w val="0.36796145739235675"/>
          <c:h val="0.12152495554991247"/>
        </c:manualLayout>
      </c:layout>
    </c:legend>
    <c:plotVisOnly val="1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F31">
            <v>34220</v>
          </cell>
          <cell r="G31">
            <v>21400</v>
          </cell>
          <cell r="H31">
            <v>25040</v>
          </cell>
          <cell r="I31">
            <v>23720</v>
          </cell>
          <cell r="J31">
            <v>27100</v>
          </cell>
          <cell r="K31">
            <v>21040</v>
          </cell>
          <cell r="L31">
            <v>28260</v>
          </cell>
          <cell r="M31">
            <v>28960</v>
          </cell>
          <cell r="N31">
            <v>48660</v>
          </cell>
          <cell r="O31">
            <v>17920</v>
          </cell>
          <cell r="P31">
            <v>47380</v>
          </cell>
          <cell r="Q31">
            <v>24300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25">
          <cell r="F25">
            <v>23452.900887841999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2380</v>
          </cell>
          <cell r="Q33">
            <v>24580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2">
          <cell r="C72">
            <v>313.57063895644484</v>
          </cell>
          <cell r="D72">
            <v>198.26663718770726</v>
          </cell>
          <cell r="E72">
            <v>494.05303919267777</v>
          </cell>
          <cell r="F72">
            <v>555.2499413283266</v>
          </cell>
          <cell r="G72">
            <v>359.71837596808263</v>
          </cell>
          <cell r="H72">
            <v>553.7573339591645</v>
          </cell>
          <cell r="I72">
            <v>370.16662755221779</v>
          </cell>
          <cell r="J72">
            <v>376.13705702886642</v>
          </cell>
          <cell r="K72">
            <v>553.7573339591645</v>
          </cell>
          <cell r="L72">
            <v>543.30908237502933</v>
          </cell>
          <cell r="M72">
            <v>425.39310021121804</v>
          </cell>
          <cell r="N72">
            <v>217.9206758976766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2">
          <cell r="C72">
            <v>371.50784077201445</v>
          </cell>
          <cell r="D72">
            <v>286.10373944511463</v>
          </cell>
          <cell r="E72">
            <v>522.38841978287087</v>
          </cell>
          <cell r="F72">
            <v>271.86972255729796</v>
          </cell>
          <cell r="G72">
            <v>451.21833534378771</v>
          </cell>
          <cell r="H72">
            <v>408.51628468033778</v>
          </cell>
          <cell r="I72">
            <v>435.56091676718938</v>
          </cell>
          <cell r="J72">
            <v>603.5223160434258</v>
          </cell>
          <cell r="K72">
            <v>199.27623642943306</v>
          </cell>
          <cell r="L72">
            <v>444.10132689987938</v>
          </cell>
          <cell r="M72">
            <v>468.29915560916766</v>
          </cell>
          <cell r="N72">
            <v>488.22677925211093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1">
          <cell r="C71">
            <v>982.96122407406483</v>
          </cell>
          <cell r="D71">
            <v>707.1034193162144</v>
          </cell>
          <cell r="E71">
            <v>777.75690458242025</v>
          </cell>
          <cell r="F71">
            <v>1103.0644903725561</v>
          </cell>
          <cell r="G71">
            <v>1082.5624159690949</v>
          </cell>
          <cell r="H71">
            <v>1424.4312209733771</v>
          </cell>
          <cell r="I71">
            <v>952.025592649891</v>
          </cell>
          <cell r="J71">
            <v>1165.4437262509448</v>
          </cell>
          <cell r="K71">
            <v>491.85977083392567</v>
          </cell>
          <cell r="L71">
            <v>1481.624265453931</v>
          </cell>
          <cell r="M71">
            <v>665.63975126578225</v>
          </cell>
          <cell r="N71">
            <v>1045.8549779384095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1">
          <cell r="C71">
            <v>901.23612300799584</v>
          </cell>
          <cell r="D71">
            <v>1225.9173712956854</v>
          </cell>
          <cell r="E71">
            <v>1352.1298556860097</v>
          </cell>
          <cell r="F71">
            <v>1221.5236324087266</v>
          </cell>
          <cell r="G71">
            <v>1402.9083390270221</v>
          </cell>
          <cell r="H71">
            <v>1120.7482412516613</v>
          </cell>
          <cell r="I71">
            <v>2057.0591400067938</v>
          </cell>
          <cell r="J71">
            <v>906.45194334803386</v>
          </cell>
          <cell r="K71">
            <v>936.14278865967242</v>
          </cell>
          <cell r="L71">
            <v>1252.5136056740444</v>
          </cell>
          <cell r="M71">
            <v>967.03768842531076</v>
          </cell>
          <cell r="N71">
            <v>969.79020265996382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S18" sqref="S18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636</v>
      </c>
      <c r="C7" s="15">
        <f>[1]RONDA!F31</f>
        <v>34220</v>
      </c>
      <c r="D7" s="16">
        <f>[1]RONDA!G31</f>
        <v>21400</v>
      </c>
      <c r="E7" s="16">
        <f>[1]RONDA!H31</f>
        <v>25040</v>
      </c>
      <c r="F7" s="16">
        <f>[1]RONDA!I31</f>
        <v>23720</v>
      </c>
      <c r="G7" s="16">
        <f>[1]RONDA!J31</f>
        <v>27100</v>
      </c>
      <c r="H7" s="16">
        <f>[1]RONDA!K31</f>
        <v>21040</v>
      </c>
      <c r="I7" s="16">
        <f>[1]RONDA!L31</f>
        <v>28260</v>
      </c>
      <c r="J7" s="16">
        <f>[1]RONDA!M31</f>
        <v>28960</v>
      </c>
      <c r="K7" s="16">
        <f>[1]RONDA!N31</f>
        <v>48660</v>
      </c>
      <c r="L7" s="16">
        <f>[1]RONDA!O31</f>
        <v>17920</v>
      </c>
      <c r="M7" s="16">
        <f>[1]RONDA!P31</f>
        <v>47380</v>
      </c>
      <c r="N7" s="15">
        <f>[1]RONDA!Q31</f>
        <v>24300</v>
      </c>
      <c r="O7" s="45">
        <f>SUM(C7:N7)</f>
        <v>348000</v>
      </c>
      <c r="P7" s="46">
        <f>O7/B7</f>
        <v>547.16981132075466</v>
      </c>
      <c r="Q7" s="47">
        <f>P7/1000</f>
        <v>0.54716981132075471</v>
      </c>
    </row>
    <row r="8" spans="1:17" s="6" customFormat="1" ht="16.8" customHeight="1" thickBot="1">
      <c r="A8" s="18">
        <v>2015</v>
      </c>
      <c r="B8" s="27">
        <v>649</v>
      </c>
      <c r="C8" s="30">
        <f>[2]RONDA!$F$25+[2]RONDA!F33</f>
        <v>23452.900887841999</v>
      </c>
      <c r="D8" s="19">
        <f>[2]RONDA!$F$25+[2]RONDA!G33</f>
        <v>23452.900887841999</v>
      </c>
      <c r="E8" s="19">
        <f>[2]RONDA!$F$25+[2]RONDA!H33</f>
        <v>23452.900887841999</v>
      </c>
      <c r="F8" s="19">
        <f>[2]RONDA!$F$25+[2]RONDA!I33</f>
        <v>23452.900887841999</v>
      </c>
      <c r="G8" s="19">
        <f>[2]RONDA!$F$25+[2]RONDA!J33</f>
        <v>23452.900887841999</v>
      </c>
      <c r="H8" s="19">
        <f>[2]RONDA!$F$25+[2]RONDA!K33</f>
        <v>23452.900887841999</v>
      </c>
      <c r="I8" s="19">
        <f>[2]RONDA!$F$25+[2]RONDA!L33</f>
        <v>23452.900887841999</v>
      </c>
      <c r="J8" s="19">
        <f>[2]RONDA!$F$25+[2]RONDA!M33</f>
        <v>23452.900887841999</v>
      </c>
      <c r="K8" s="19">
        <f>[2]RONDA!$F$25+[2]RONDA!N33</f>
        <v>23452.900887841999</v>
      </c>
      <c r="L8" s="19">
        <f>[2]RONDA!$F$25+[2]RONDA!O33</f>
        <v>23452.900887841999</v>
      </c>
      <c r="M8" s="19">
        <f>[2]RONDA!$F$25+[2]RONDA!P33</f>
        <v>25832.900887841999</v>
      </c>
      <c r="N8" s="30">
        <f>[2]RONDA!$F$25+[2]RONDA!Q33</f>
        <v>48032.900887841999</v>
      </c>
      <c r="O8" s="42">
        <f>SUM(C8:N8)</f>
        <v>308394.81065410399</v>
      </c>
      <c r="P8" s="43">
        <f>O8/B8</f>
        <v>475.18460809569183</v>
      </c>
      <c r="Q8" s="44">
        <f>P8/1000</f>
        <v>0.47518460809569185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D7" sqref="D7:M8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636</v>
      </c>
      <c r="C7" s="15">
        <f>'[3]Por Municipio - 2016'!C72</f>
        <v>313.57063895644484</v>
      </c>
      <c r="D7" s="16">
        <f>'[3]Por Municipio - 2016'!D72</f>
        <v>198.26663718770726</v>
      </c>
      <c r="E7" s="16">
        <f>'[3]Por Municipio - 2016'!E72</f>
        <v>494.05303919267777</v>
      </c>
      <c r="F7" s="16">
        <f>'[3]Por Municipio - 2016'!F72</f>
        <v>555.2499413283266</v>
      </c>
      <c r="G7" s="16">
        <f>'[3]Por Municipio - 2016'!G72</f>
        <v>359.71837596808263</v>
      </c>
      <c r="H7" s="16">
        <f>'[3]Por Municipio - 2016'!H72</f>
        <v>553.7573339591645</v>
      </c>
      <c r="I7" s="16">
        <f>'[3]Por Municipio - 2016'!I72</f>
        <v>370.16662755221779</v>
      </c>
      <c r="J7" s="16">
        <f>'[3]Por Municipio - 2016'!J72</f>
        <v>376.13705702886642</v>
      </c>
      <c r="K7" s="16">
        <f>'[3]Por Municipio - 2016'!K72</f>
        <v>553.7573339591645</v>
      </c>
      <c r="L7" s="16">
        <f>'[3]Por Municipio - 2016'!L72</f>
        <v>543.30908237502933</v>
      </c>
      <c r="M7" s="16">
        <f>'[3]Por Municipio - 2016'!M72</f>
        <v>425.39310021121804</v>
      </c>
      <c r="N7" s="15">
        <f>'[3]Por Municipio - 2016'!N72</f>
        <v>217.9206758976766</v>
      </c>
      <c r="O7" s="45">
        <f>SUM(C7:N7)</f>
        <v>4961.2998436165763</v>
      </c>
      <c r="P7" s="48">
        <f>O7/B7</f>
        <v>7.8007859176361265</v>
      </c>
      <c r="Q7" s="49">
        <f>P7/1000</f>
        <v>7.8007859176361261E-3</v>
      </c>
    </row>
    <row r="8" spans="1:17" s="7" customFormat="1" ht="16.8" customHeight="1" thickBot="1">
      <c r="A8" s="18">
        <v>2015</v>
      </c>
      <c r="B8" s="27">
        <v>649</v>
      </c>
      <c r="C8" s="30">
        <f>'[4]Por Municipio - 2015'!C72</f>
        <v>371.50784077201445</v>
      </c>
      <c r="D8" s="19">
        <f>'[4]Por Municipio - 2015'!D72</f>
        <v>286.10373944511463</v>
      </c>
      <c r="E8" s="19">
        <f>'[4]Por Municipio - 2015'!E72</f>
        <v>522.38841978287087</v>
      </c>
      <c r="F8" s="19">
        <f>'[4]Por Municipio - 2015'!F72</f>
        <v>271.86972255729796</v>
      </c>
      <c r="G8" s="19">
        <f>'[4]Por Municipio - 2015'!G72</f>
        <v>451.21833534378771</v>
      </c>
      <c r="H8" s="19">
        <f>'[4]Por Municipio - 2015'!H72</f>
        <v>408.51628468033778</v>
      </c>
      <c r="I8" s="19">
        <f>'[4]Por Municipio - 2015'!I72</f>
        <v>435.56091676718938</v>
      </c>
      <c r="J8" s="19">
        <f>'[4]Por Municipio - 2015'!J72</f>
        <v>603.5223160434258</v>
      </c>
      <c r="K8" s="19">
        <f>'[4]Por Municipio - 2015'!K72</f>
        <v>199.27623642943306</v>
      </c>
      <c r="L8" s="19">
        <f>'[4]Por Municipio - 2015'!L72</f>
        <v>444.10132689987938</v>
      </c>
      <c r="M8" s="19">
        <f>'[4]Por Municipio - 2015'!M72</f>
        <v>468.29915560916766</v>
      </c>
      <c r="N8" s="30">
        <f>'[4]Por Municipio - 2015'!N72</f>
        <v>488.22677925211093</v>
      </c>
      <c r="O8" s="42">
        <f>SUM(C8:N8)</f>
        <v>4950.5910735826292</v>
      </c>
      <c r="P8" s="50">
        <f>O8/B8</f>
        <v>7.62802938918741</v>
      </c>
      <c r="Q8" s="51">
        <f>P8/1000</f>
        <v>7.6280293891874103E-3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D7" sqref="D7:N8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636</v>
      </c>
      <c r="C7" s="25">
        <f>'[5]VIDRIO POR MUNICIPIOS'!C71</f>
        <v>982.96122407406483</v>
      </c>
      <c r="D7" s="16">
        <f>'[5]VIDRIO POR MUNICIPIOS'!D71</f>
        <v>707.1034193162144</v>
      </c>
      <c r="E7" s="16">
        <f>'[5]VIDRIO POR MUNICIPIOS'!E71</f>
        <v>777.75690458242025</v>
      </c>
      <c r="F7" s="16">
        <f>'[5]VIDRIO POR MUNICIPIOS'!F71</f>
        <v>1103.0644903725561</v>
      </c>
      <c r="G7" s="16">
        <f>'[5]VIDRIO POR MUNICIPIOS'!G71</f>
        <v>1082.5624159690949</v>
      </c>
      <c r="H7" s="16">
        <f>'[5]VIDRIO POR MUNICIPIOS'!H71</f>
        <v>1424.4312209733771</v>
      </c>
      <c r="I7" s="16">
        <f>'[5]VIDRIO POR MUNICIPIOS'!I71</f>
        <v>952.025592649891</v>
      </c>
      <c r="J7" s="16">
        <f>'[5]VIDRIO POR MUNICIPIOS'!J71</f>
        <v>1165.4437262509448</v>
      </c>
      <c r="K7" s="16">
        <f>'[5]VIDRIO POR MUNICIPIOS'!K71</f>
        <v>491.85977083392567</v>
      </c>
      <c r="L7" s="16">
        <f>'[5]VIDRIO POR MUNICIPIOS'!L71</f>
        <v>1481.624265453931</v>
      </c>
      <c r="M7" s="16">
        <f>'[5]VIDRIO POR MUNICIPIOS'!M71</f>
        <v>665.63975126578225</v>
      </c>
      <c r="N7" s="71">
        <f>'[5]VIDRIO POR MUNICIPIOS'!N71</f>
        <v>1045.8549779384095</v>
      </c>
      <c r="O7" s="67">
        <f>SUM(C7:N7)</f>
        <v>11880.327759680613</v>
      </c>
      <c r="P7" s="52">
        <f>O7/B7</f>
        <v>18.679760628428635</v>
      </c>
      <c r="Q7" s="53">
        <f>P7/1000</f>
        <v>1.8679760628428636E-2</v>
      </c>
    </row>
    <row r="8" spans="1:17" s="4" customFormat="1" ht="16.8" customHeight="1" thickBot="1">
      <c r="A8" s="18">
        <v>2015</v>
      </c>
      <c r="B8" s="27">
        <v>649</v>
      </c>
      <c r="C8" s="23">
        <f>'[6]VIDRIO POR MUNICIPIOS'!C71</f>
        <v>901.23612300799584</v>
      </c>
      <c r="D8" s="69">
        <f>'[6]VIDRIO POR MUNICIPIOS'!D71</f>
        <v>1225.9173712956854</v>
      </c>
      <c r="E8" s="69">
        <f>'[6]VIDRIO POR MUNICIPIOS'!E71</f>
        <v>1352.1298556860097</v>
      </c>
      <c r="F8" s="69">
        <f>'[6]VIDRIO POR MUNICIPIOS'!F71</f>
        <v>1221.5236324087266</v>
      </c>
      <c r="G8" s="69">
        <f>'[6]VIDRIO POR MUNICIPIOS'!G71</f>
        <v>1402.9083390270221</v>
      </c>
      <c r="H8" s="69">
        <f>'[6]VIDRIO POR MUNICIPIOS'!H71</f>
        <v>1120.7482412516613</v>
      </c>
      <c r="I8" s="69">
        <f>'[6]VIDRIO POR MUNICIPIOS'!I71</f>
        <v>2057.0591400067938</v>
      </c>
      <c r="J8" s="69">
        <f>'[6]VIDRIO POR MUNICIPIOS'!J71</f>
        <v>906.45194334803386</v>
      </c>
      <c r="K8" s="69">
        <f>'[6]VIDRIO POR MUNICIPIOS'!K71</f>
        <v>936.14278865967242</v>
      </c>
      <c r="L8" s="69">
        <f>'[6]VIDRIO POR MUNICIPIOS'!L71</f>
        <v>1252.5136056740444</v>
      </c>
      <c r="M8" s="69">
        <f>'[6]VIDRIO POR MUNICIPIOS'!M71</f>
        <v>967.03768842531076</v>
      </c>
      <c r="N8" s="72">
        <f>'[6]VIDRIO POR MUNICIPIOS'!N71</f>
        <v>969.79020265996382</v>
      </c>
      <c r="O8" s="68">
        <f>SUM(C8:N8)</f>
        <v>14313.458931450921</v>
      </c>
      <c r="P8" s="54">
        <f>O8/B8</f>
        <v>22.054636258013748</v>
      </c>
      <c r="Q8" s="55">
        <f>P8/1000</f>
        <v>2.2054636258013748E-2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0">
        <v>636</v>
      </c>
      <c r="C7" s="56">
        <v>265</v>
      </c>
      <c r="D7" s="57">
        <v>202</v>
      </c>
      <c r="E7" s="58">
        <v>186</v>
      </c>
      <c r="F7" s="58">
        <v>164</v>
      </c>
      <c r="G7" s="58">
        <v>250</v>
      </c>
      <c r="H7" s="58">
        <v>149</v>
      </c>
      <c r="I7" s="58">
        <v>151</v>
      </c>
      <c r="J7" s="58">
        <v>320</v>
      </c>
      <c r="K7" s="58">
        <v>224</v>
      </c>
      <c r="L7" s="58">
        <v>176</v>
      </c>
      <c r="M7" s="58">
        <v>182</v>
      </c>
      <c r="N7" s="57">
        <v>174</v>
      </c>
      <c r="O7" s="65">
        <f>SUM(C7:N7)</f>
        <v>2443</v>
      </c>
      <c r="P7" s="66">
        <f>O7/B7</f>
        <v>3.841194968553459</v>
      </c>
      <c r="Q7" s="59">
        <f>P7/1000</f>
        <v>3.8411949685534588E-3</v>
      </c>
    </row>
    <row r="8" spans="1:17" s="4" customFormat="1" ht="16.8" customHeight="1" thickBot="1">
      <c r="A8" s="36">
        <v>2015</v>
      </c>
      <c r="B8" s="34">
        <v>649</v>
      </c>
      <c r="C8" s="60">
        <v>173</v>
      </c>
      <c r="D8" s="61">
        <v>405</v>
      </c>
      <c r="E8" s="62">
        <v>246</v>
      </c>
      <c r="F8" s="62">
        <v>183</v>
      </c>
      <c r="G8" s="62">
        <v>263</v>
      </c>
      <c r="H8" s="62">
        <v>281</v>
      </c>
      <c r="I8" s="62">
        <v>208</v>
      </c>
      <c r="J8" s="62">
        <v>289</v>
      </c>
      <c r="K8" s="62">
        <v>261</v>
      </c>
      <c r="L8" s="62">
        <v>238</v>
      </c>
      <c r="M8" s="62">
        <v>209</v>
      </c>
      <c r="N8" s="63">
        <v>246</v>
      </c>
      <c r="O8" s="40">
        <f>SUM(C8:N8)</f>
        <v>3002</v>
      </c>
      <c r="P8" s="64">
        <f>O8/B8</f>
        <v>4.6255778120184896</v>
      </c>
      <c r="Q8" s="41">
        <f>P8/1000</f>
        <v>4.6255778120184894E-3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