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1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<sst xmlns="http://schemas.openxmlformats.org/spreadsheetml/2006/main" count="76" uniqueCount="23">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</sst>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theme/theme1.xml" Type="http://schemas.openxmlformats.org/officeDocument/2006/relationships/them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107140.18955304254</c:v>
                </c:pt>
                <c:pt idx="1">
                  <c:v>96294.509423801836</c:v>
                </c:pt>
                <c:pt idx="2">
                  <c:v>113854.18201400108</c:v>
                </c:pt>
                <c:pt idx="3">
                  <c:v>113446.8325255789</c:v>
                </c:pt>
                <c:pt idx="4">
                  <c:v>108005.80721593968</c:v>
                </c:pt>
                <c:pt idx="5">
                  <c:v>115112.60096930533</c:v>
                </c:pt>
                <c:pt idx="6">
                  <c:v>118495.05654281098</c:v>
                </c:pt>
                <c:pt idx="7">
                  <c:v>113941.47119009154</c:v>
                </c:pt>
                <c:pt idx="8">
                  <c:v>107794.85837372106</c:v>
                </c:pt>
                <c:pt idx="9">
                  <c:v>101146.33279483038</c:v>
                </c:pt>
                <c:pt idx="10">
                  <c:v>89144.071082390947</c:v>
                </c:pt>
                <c:pt idx="11">
                  <c:v>87601.962304792673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94890.634937804221</c:v>
                </c:pt>
                <c:pt idx="1">
                  <c:v>78610.985397512166</c:v>
                </c:pt>
                <c:pt idx="2">
                  <c:v>101156.5170362358</c:v>
                </c:pt>
                <c:pt idx="3">
                  <c:v>97270.360194699839</c:v>
                </c:pt>
                <c:pt idx="4">
                  <c:v>100377.83017847485</c:v>
                </c:pt>
                <c:pt idx="5">
                  <c:v>102946.76906435912</c:v>
                </c:pt>
                <c:pt idx="6">
                  <c:v>100421.49486208761</c:v>
                </c:pt>
                <c:pt idx="7">
                  <c:v>101010.96809085993</c:v>
                </c:pt>
                <c:pt idx="8">
                  <c:v>101389.39534883721</c:v>
                </c:pt>
                <c:pt idx="9">
                  <c:v>93376.925905895085</c:v>
                </c:pt>
                <c:pt idx="10">
                  <c:v>94985.241752298534</c:v>
                </c:pt>
                <c:pt idx="11">
                  <c:v>103186.92482422931</c:v>
                </c:pt>
              </c:numCache>
            </c:numRef>
          </c:val>
        </c:ser>
        <c:marker val="1"/>
        <c:axId val="118969472"/>
        <c:axId val="118971008"/>
      </c:lineChart>
      <c:catAx>
        <c:axId val="11896947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8971008"/>
        <c:crossesAt val="0"/>
        <c:auto val="1"/>
        <c:lblAlgn val="ctr"/>
        <c:lblOffset val="100"/>
      </c:catAx>
      <c:valAx>
        <c:axId val="1189710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896947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694"/>
          <c:w val="0.52418879056047263"/>
          <c:h val="7.5527441092335404E-2"/>
        </c:manualLayout>
      </c:layout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555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5449</c:v>
                </c:pt>
                <c:pt idx="1">
                  <c:v>4204</c:v>
                </c:pt>
                <c:pt idx="2">
                  <c:v>3283</c:v>
                </c:pt>
                <c:pt idx="3">
                  <c:v>4914</c:v>
                </c:pt>
                <c:pt idx="4">
                  <c:v>4605</c:v>
                </c:pt>
                <c:pt idx="5">
                  <c:v>4044</c:v>
                </c:pt>
                <c:pt idx="6">
                  <c:v>5338</c:v>
                </c:pt>
                <c:pt idx="7">
                  <c:v>4583</c:v>
                </c:pt>
                <c:pt idx="8">
                  <c:v>5775</c:v>
                </c:pt>
                <c:pt idx="9">
                  <c:v>3695</c:v>
                </c:pt>
                <c:pt idx="10">
                  <c:v>4873</c:v>
                </c:pt>
                <c:pt idx="11">
                  <c:v>5918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4343</c:v>
                </c:pt>
                <c:pt idx="1">
                  <c:v>6843</c:v>
                </c:pt>
                <c:pt idx="2">
                  <c:v>9633</c:v>
                </c:pt>
                <c:pt idx="3">
                  <c:v>7654</c:v>
                </c:pt>
                <c:pt idx="4">
                  <c:v>7576</c:v>
                </c:pt>
                <c:pt idx="5">
                  <c:v>9123</c:v>
                </c:pt>
                <c:pt idx="6">
                  <c:v>8076</c:v>
                </c:pt>
                <c:pt idx="7">
                  <c:v>6043</c:v>
                </c:pt>
                <c:pt idx="8">
                  <c:v>7900</c:v>
                </c:pt>
                <c:pt idx="9">
                  <c:v>7337</c:v>
                </c:pt>
                <c:pt idx="10">
                  <c:v>8781</c:v>
                </c:pt>
                <c:pt idx="11">
                  <c:v>10987</c:v>
                </c:pt>
              </c:numCache>
            </c:numRef>
          </c:val>
        </c:ser>
        <c:marker val="1"/>
        <c:axId val="121003008"/>
        <c:axId val="121029376"/>
      </c:lineChart>
      <c:catAx>
        <c:axId val="12100300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1029376"/>
        <c:crossesAt val="0"/>
        <c:auto val="1"/>
        <c:lblAlgn val="ctr"/>
        <c:lblOffset val="100"/>
      </c:catAx>
      <c:valAx>
        <c:axId val="1210293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100300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961"/>
          <c:w val="0.52571251548946718"/>
          <c:h val="0.11075973149777101"/>
        </c:manualLayout>
      </c:layout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341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4066.1351052048731</c:v>
                </c:pt>
                <c:pt idx="1">
                  <c:v>2230.2547065337762</c:v>
                </c:pt>
                <c:pt idx="2">
                  <c:v>2767.419712070875</c:v>
                </c:pt>
                <c:pt idx="3">
                  <c:v>2957.8073089700997</c:v>
                </c:pt>
                <c:pt idx="4">
                  <c:v>2003.5792948930869</c:v>
                </c:pt>
                <c:pt idx="5">
                  <c:v>2658.6267995570324</c:v>
                </c:pt>
                <c:pt idx="6">
                  <c:v>2821.8161683277963</c:v>
                </c:pt>
                <c:pt idx="7">
                  <c:v>4854.8837209302328</c:v>
                </c:pt>
                <c:pt idx="8">
                  <c:v>2128.2613510520487</c:v>
                </c:pt>
                <c:pt idx="9">
                  <c:v>3025.694080376039</c:v>
                </c:pt>
                <c:pt idx="10">
                  <c:v>2955.0325614635049</c:v>
                </c:pt>
                <c:pt idx="11">
                  <c:v>2169.2140130754224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2936.9251219890934</c:v>
                </c:pt>
                <c:pt idx="1">
                  <c:v>3221.3987726141299</c:v>
                </c:pt>
                <c:pt idx="2">
                  <c:v>2384.6075949367091</c:v>
                </c:pt>
                <c:pt idx="3">
                  <c:v>2336.9154430379749</c:v>
                </c:pt>
                <c:pt idx="4">
                  <c:v>3172.6413913624815</c:v>
                </c:pt>
                <c:pt idx="5">
                  <c:v>3064.5948926512456</c:v>
                </c:pt>
                <c:pt idx="6">
                  <c:v>5560.348552870445</c:v>
                </c:pt>
                <c:pt idx="7">
                  <c:v>1756.3637157291432</c:v>
                </c:pt>
                <c:pt idx="8">
                  <c:v>1814.4815350177892</c:v>
                </c:pt>
                <c:pt idx="9">
                  <c:v>2793.3974683544307</c:v>
                </c:pt>
                <c:pt idx="10">
                  <c:v>1839.490205223877</c:v>
                </c:pt>
                <c:pt idx="11">
                  <c:v>1785.0491139240507</c:v>
                </c:pt>
              </c:numCache>
            </c:numRef>
          </c:val>
        </c:ser>
        <c:marker val="1"/>
        <c:axId val="121332864"/>
        <c:axId val="121334400"/>
      </c:lineChart>
      <c:catAx>
        <c:axId val="12133286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1334400"/>
        <c:crossesAt val="0"/>
        <c:auto val="1"/>
        <c:lblAlgn val="ctr"/>
        <c:lblOffset val="100"/>
      </c:catAx>
      <c:valAx>
        <c:axId val="1213344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133286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88"/>
        </c:manualLayout>
      </c:layout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4653</c:v>
                </c:pt>
                <c:pt idx="1">
                  <c:v>5409</c:v>
                </c:pt>
                <c:pt idx="2">
                  <c:v>5181</c:v>
                </c:pt>
                <c:pt idx="3">
                  <c:v>4840</c:v>
                </c:pt>
                <c:pt idx="4">
                  <c:v>5725</c:v>
                </c:pt>
                <c:pt idx="5">
                  <c:v>6861</c:v>
                </c:pt>
                <c:pt idx="6">
                  <c:v>6956</c:v>
                </c:pt>
                <c:pt idx="7">
                  <c:v>6502</c:v>
                </c:pt>
                <c:pt idx="8">
                  <c:v>6828</c:v>
                </c:pt>
                <c:pt idx="9">
                  <c:v>6736</c:v>
                </c:pt>
                <c:pt idx="10">
                  <c:v>5680</c:v>
                </c:pt>
                <c:pt idx="11">
                  <c:v>5266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5507</c:v>
                </c:pt>
                <c:pt idx="1">
                  <c:v>4597</c:v>
                </c:pt>
                <c:pt idx="2">
                  <c:v>5825</c:v>
                </c:pt>
                <c:pt idx="3">
                  <c:v>5478</c:v>
                </c:pt>
                <c:pt idx="4">
                  <c:v>6009</c:v>
                </c:pt>
                <c:pt idx="5">
                  <c:v>5820</c:v>
                </c:pt>
                <c:pt idx="6">
                  <c:v>4897</c:v>
                </c:pt>
                <c:pt idx="7">
                  <c:v>5548</c:v>
                </c:pt>
                <c:pt idx="8">
                  <c:v>5506</c:v>
                </c:pt>
                <c:pt idx="9">
                  <c:v>5617</c:v>
                </c:pt>
                <c:pt idx="10">
                  <c:v>5132</c:v>
                </c:pt>
                <c:pt idx="11">
                  <c:v>5183</c:v>
                </c:pt>
              </c:numCache>
            </c:numRef>
          </c:val>
        </c:ser>
        <c:marker val="1"/>
        <c:axId val="121080832"/>
        <c:axId val="121090816"/>
      </c:lineChart>
      <c:catAx>
        <c:axId val="12108083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1090816"/>
        <c:crosses val="autoZero"/>
        <c:auto val="1"/>
        <c:lblAlgn val="ctr"/>
        <c:lblOffset val="100"/>
      </c:catAx>
      <c:valAx>
        <c:axId val="1210908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108083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666"/>
          <c:y val="0.85056911988823958"/>
          <c:w val="0.36796145739235597"/>
          <c:h val="0.12152495554991226"/>
        </c:manualLayout>
      </c:layout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17">
          <cell r="F17">
            <v>94890.634937804221</v>
          </cell>
          <cell r="G17">
            <v>78610.985397512166</v>
          </cell>
          <cell r="H17">
            <v>101156.5170362358</v>
          </cell>
          <cell r="I17">
            <v>97270.360194699839</v>
          </cell>
          <cell r="J17">
            <v>100377.83017847485</v>
          </cell>
          <cell r="K17">
            <v>102946.76906435912</v>
          </cell>
          <cell r="L17">
            <v>100421.49486208761</v>
          </cell>
          <cell r="M17">
            <v>101010.96809085993</v>
          </cell>
          <cell r="N17">
            <v>101389.39534883721</v>
          </cell>
          <cell r="O17">
            <v>93376.925905895085</v>
          </cell>
          <cell r="P17">
            <v>94985.241752298534</v>
          </cell>
          <cell r="Q17">
            <v>103186.92482422931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17">
          <cell r="F17">
            <v>107140.18955304254</v>
          </cell>
          <cell r="G17">
            <v>96294.509423801836</v>
          </cell>
          <cell r="H17">
            <v>113854.18201400108</v>
          </cell>
          <cell r="I17">
            <v>113446.8325255789</v>
          </cell>
          <cell r="J17">
            <v>108005.80721593968</v>
          </cell>
          <cell r="K17">
            <v>115112.60096930533</v>
          </cell>
          <cell r="L17">
            <v>118495.05654281098</v>
          </cell>
          <cell r="M17">
            <v>113941.47119009154</v>
          </cell>
          <cell r="N17">
            <v>107794.85837372106</v>
          </cell>
          <cell r="O17">
            <v>101146.33279483038</v>
          </cell>
          <cell r="P17">
            <v>89144.071082390947</v>
          </cell>
          <cell r="Q17">
            <v>87601.962304792673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C61">
            <v>2936.9251219890934</v>
          </cell>
          <cell r="D61">
            <v>3221.3987726141299</v>
          </cell>
          <cell r="E61">
            <v>2384.6075949367091</v>
          </cell>
          <cell r="F61">
            <v>2336.9154430379749</v>
          </cell>
          <cell r="G61">
            <v>3172.6413913624815</v>
          </cell>
          <cell r="H61">
            <v>3064.5948926512456</v>
          </cell>
          <cell r="I61">
            <v>5560.348552870445</v>
          </cell>
          <cell r="J61">
            <v>1756.3637157291432</v>
          </cell>
          <cell r="K61">
            <v>1814.4815350177892</v>
          </cell>
          <cell r="L61">
            <v>2793.3974683544307</v>
          </cell>
          <cell r="M61">
            <v>1839.490205223877</v>
          </cell>
          <cell r="N61">
            <v>1785.0491139240507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C61">
            <v>4066.1351052048731</v>
          </cell>
          <cell r="D61">
            <v>2230.2547065337762</v>
          </cell>
          <cell r="E61">
            <v>2767.419712070875</v>
          </cell>
          <cell r="F61">
            <v>2957.8073089700997</v>
          </cell>
          <cell r="G61">
            <v>2003.5792948930869</v>
          </cell>
          <cell r="H61">
            <v>2658.6267995570324</v>
          </cell>
          <cell r="I61">
            <v>2821.8161683277963</v>
          </cell>
          <cell r="J61">
            <v>4854.8837209302328</v>
          </cell>
          <cell r="K61">
            <v>2128.2613510520487</v>
          </cell>
          <cell r="L61">
            <v>3025.694080376039</v>
          </cell>
          <cell r="M61">
            <v>2955.0325614635049</v>
          </cell>
          <cell r="N61">
            <v>2169.2140130754224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S17" sqref="S1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3364</v>
      </c>
      <c r="C7" s="15">
        <f>[1]ANTEQUERA!F17</f>
        <v>94890.634937804221</v>
      </c>
      <c r="D7" s="16">
        <f>[1]ANTEQUERA!G17</f>
        <v>78610.985397512166</v>
      </c>
      <c r="E7" s="16">
        <f>[1]ANTEQUERA!H17</f>
        <v>101156.5170362358</v>
      </c>
      <c r="F7" s="16">
        <f>[1]ANTEQUERA!I17</f>
        <v>97270.360194699839</v>
      </c>
      <c r="G7" s="16">
        <f>[1]ANTEQUERA!J17</f>
        <v>100377.83017847485</v>
      </c>
      <c r="H7" s="16">
        <f>[1]ANTEQUERA!K17</f>
        <v>102946.76906435912</v>
      </c>
      <c r="I7" s="16">
        <f>[1]ANTEQUERA!L17</f>
        <v>100421.49486208761</v>
      </c>
      <c r="J7" s="16">
        <f>[1]ANTEQUERA!M17</f>
        <v>101010.96809085993</v>
      </c>
      <c r="K7" s="16">
        <f>[1]ANTEQUERA!N17</f>
        <v>101389.39534883721</v>
      </c>
      <c r="L7" s="16">
        <f>[1]ANTEQUERA!O17</f>
        <v>93376.925905895085</v>
      </c>
      <c r="M7" s="16">
        <f>[1]ANTEQUERA!P17</f>
        <v>94985.241752298534</v>
      </c>
      <c r="N7" s="15">
        <f>[1]ANTEQUERA!Q17</f>
        <v>103186.92482422931</v>
      </c>
      <c r="O7" s="45">
        <f>SUM(C7:N7)</f>
        <v>1169624.0475932935</v>
      </c>
      <c r="P7" s="46">
        <f>O7/B7</f>
        <v>347.68848025959971</v>
      </c>
      <c r="Q7" s="47">
        <f>P7/1000</f>
        <v>0.3476884802595997</v>
      </c>
    </row>
    <row r="8" spans="1:17" s="6" customFormat="1" ht="16.8" customHeight="1" thickBot="1">
      <c r="A8" s="18">
        <v>2015</v>
      </c>
      <c r="B8" s="27">
        <v>3377</v>
      </c>
      <c r="C8" s="30">
        <f>[2]ANTEQUERA!F17</f>
        <v>107140.18955304254</v>
      </c>
      <c r="D8" s="19">
        <f>[2]ANTEQUERA!G17</f>
        <v>96294.509423801836</v>
      </c>
      <c r="E8" s="19">
        <f>[2]ANTEQUERA!H17</f>
        <v>113854.18201400108</v>
      </c>
      <c r="F8" s="19">
        <f>[2]ANTEQUERA!I17</f>
        <v>113446.8325255789</v>
      </c>
      <c r="G8" s="19">
        <f>[2]ANTEQUERA!J17</f>
        <v>108005.80721593968</v>
      </c>
      <c r="H8" s="19">
        <f>[2]ANTEQUERA!K17</f>
        <v>115112.60096930533</v>
      </c>
      <c r="I8" s="19">
        <f>[2]ANTEQUERA!L17</f>
        <v>118495.05654281098</v>
      </c>
      <c r="J8" s="19">
        <f>[2]ANTEQUERA!M17</f>
        <v>113941.47119009154</v>
      </c>
      <c r="K8" s="19">
        <f>[2]ANTEQUERA!N17</f>
        <v>107794.85837372106</v>
      </c>
      <c r="L8" s="19">
        <f>[2]ANTEQUERA!O17</f>
        <v>101146.33279483038</v>
      </c>
      <c r="M8" s="19">
        <f>[2]ANTEQUERA!P17</f>
        <v>89144.071082390947</v>
      </c>
      <c r="N8" s="30">
        <f>[2]ANTEQUERA!Q17</f>
        <v>87601.962304792673</v>
      </c>
      <c r="O8" s="42">
        <f>SUM(C8:N8)</f>
        <v>1271977.8739903069</v>
      </c>
      <c r="P8" s="43">
        <f>O8/B8</f>
        <v>376.6591276252019</v>
      </c>
      <c r="Q8" s="44">
        <f>P8/1000</f>
        <v>0.37665912762520193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>
      <selection activeCell="O8" sqref="O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3364</v>
      </c>
      <c r="C7" s="15">
        <v>4343</v>
      </c>
      <c r="D7" s="16">
        <v>6843</v>
      </c>
      <c r="E7" s="16">
        <v>9633</v>
      </c>
      <c r="F7" s="16">
        <v>7654</v>
      </c>
      <c r="G7" s="16">
        <v>7576</v>
      </c>
      <c r="H7" s="16">
        <v>9123</v>
      </c>
      <c r="I7" s="16">
        <v>8076</v>
      </c>
      <c r="J7" s="16">
        <v>6043</v>
      </c>
      <c r="K7" s="16">
        <v>7900</v>
      </c>
      <c r="L7" s="16">
        <v>7337</v>
      </c>
      <c r="M7" s="16">
        <v>8781</v>
      </c>
      <c r="N7" s="15">
        <v>10987</v>
      </c>
      <c r="O7" s="45">
        <f>SUM(C7:N7)</f>
        <v>94296</v>
      </c>
      <c r="P7" s="48">
        <f>O7/B7</f>
        <v>28.030915576694412</v>
      </c>
      <c r="Q7" s="49">
        <f>P7/1000</f>
        <v>2.8030915576694411E-2</v>
      </c>
    </row>
    <row r="8" spans="1:17" s="7" customFormat="1" ht="16.8" customHeight="1" thickBot="1">
      <c r="A8" s="18">
        <v>2015</v>
      </c>
      <c r="B8" s="27">
        <v>3377</v>
      </c>
      <c r="C8" s="30">
        <v>5449</v>
      </c>
      <c r="D8" s="19">
        <v>4204</v>
      </c>
      <c r="E8" s="19">
        <v>3283</v>
      </c>
      <c r="F8" s="19">
        <v>4914</v>
      </c>
      <c r="G8" s="19">
        <v>4605</v>
      </c>
      <c r="H8" s="19">
        <v>4044</v>
      </c>
      <c r="I8" s="19">
        <v>5338</v>
      </c>
      <c r="J8" s="19">
        <v>4583</v>
      </c>
      <c r="K8" s="19">
        <v>5775</v>
      </c>
      <c r="L8" s="19">
        <v>3695</v>
      </c>
      <c r="M8" s="19">
        <v>4873</v>
      </c>
      <c r="N8" s="30">
        <v>5918</v>
      </c>
      <c r="O8" s="42">
        <f>SUM(C8:N8)</f>
        <v>56681</v>
      </c>
      <c r="P8" s="50">
        <f>O8/B8</f>
        <v>16.784424045010365</v>
      </c>
      <c r="Q8" s="51">
        <f>P8/1000</f>
        <v>1.6784424045010366E-2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17" sqref="S1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3364</v>
      </c>
      <c r="C7" s="25">
        <f>'[3]VIDRIO POR MUNICIPIOS'!C61</f>
        <v>2936.9251219890934</v>
      </c>
      <c r="D7" s="16">
        <f>'[3]VIDRIO POR MUNICIPIOS'!D61</f>
        <v>3221.3987726141299</v>
      </c>
      <c r="E7" s="16">
        <f>'[3]VIDRIO POR MUNICIPIOS'!E61</f>
        <v>2384.6075949367091</v>
      </c>
      <c r="F7" s="16">
        <f>'[3]VIDRIO POR MUNICIPIOS'!F61</f>
        <v>2336.9154430379749</v>
      </c>
      <c r="G7" s="16">
        <f>'[3]VIDRIO POR MUNICIPIOS'!G61</f>
        <v>3172.6413913624815</v>
      </c>
      <c r="H7" s="16">
        <f>'[3]VIDRIO POR MUNICIPIOS'!H61</f>
        <v>3064.5948926512456</v>
      </c>
      <c r="I7" s="16">
        <f>'[3]VIDRIO POR MUNICIPIOS'!I61</f>
        <v>5560.348552870445</v>
      </c>
      <c r="J7" s="16">
        <f>'[3]VIDRIO POR MUNICIPIOS'!J61</f>
        <v>1756.3637157291432</v>
      </c>
      <c r="K7" s="16">
        <f>'[3]VIDRIO POR MUNICIPIOS'!K61</f>
        <v>1814.4815350177892</v>
      </c>
      <c r="L7" s="16">
        <f>'[3]VIDRIO POR MUNICIPIOS'!L61</f>
        <v>2793.3974683544307</v>
      </c>
      <c r="M7" s="16">
        <f>'[3]VIDRIO POR MUNICIPIOS'!M61</f>
        <v>1839.490205223877</v>
      </c>
      <c r="N7" s="69">
        <f>'[3]VIDRIO POR MUNICIPIOS'!N61</f>
        <v>1785.0491139240507</v>
      </c>
      <c r="O7" s="67">
        <f>SUM(C7:N7)</f>
        <v>32666.213807711367</v>
      </c>
      <c r="P7" s="52">
        <f>O7/B7</f>
        <v>9.7105272912340563</v>
      </c>
      <c r="Q7" s="53">
        <f>P7/1000</f>
        <v>9.710527291234056E-3</v>
      </c>
    </row>
    <row r="8" spans="1:17" s="4" customFormat="1" ht="16.8" customHeight="1" thickBot="1">
      <c r="A8" s="18">
        <v>2015</v>
      </c>
      <c r="B8" s="27">
        <v>3377</v>
      </c>
      <c r="C8" s="23">
        <f>'[4]VIDRIO POR MUNICIPIOS'!C61</f>
        <v>4066.1351052048731</v>
      </c>
      <c r="D8" s="70">
        <f>'[4]VIDRIO POR MUNICIPIOS'!D61</f>
        <v>2230.2547065337762</v>
      </c>
      <c r="E8" s="70">
        <f>'[4]VIDRIO POR MUNICIPIOS'!E61</f>
        <v>2767.419712070875</v>
      </c>
      <c r="F8" s="70">
        <f>'[4]VIDRIO POR MUNICIPIOS'!F61</f>
        <v>2957.8073089700997</v>
      </c>
      <c r="G8" s="70">
        <f>'[4]VIDRIO POR MUNICIPIOS'!G61</f>
        <v>2003.5792948930869</v>
      </c>
      <c r="H8" s="70">
        <f>'[4]VIDRIO POR MUNICIPIOS'!H61</f>
        <v>2658.6267995570324</v>
      </c>
      <c r="I8" s="70">
        <f>'[4]VIDRIO POR MUNICIPIOS'!I61</f>
        <v>2821.8161683277963</v>
      </c>
      <c r="J8" s="70">
        <f>'[4]VIDRIO POR MUNICIPIOS'!J61</f>
        <v>4854.8837209302328</v>
      </c>
      <c r="K8" s="70">
        <f>'[4]VIDRIO POR MUNICIPIOS'!K61</f>
        <v>2128.2613510520487</v>
      </c>
      <c r="L8" s="70">
        <f>'[4]VIDRIO POR MUNICIPIOS'!L61</f>
        <v>3025.694080376039</v>
      </c>
      <c r="M8" s="70">
        <f>'[4]VIDRIO POR MUNICIPIOS'!M61</f>
        <v>2955.0325614635049</v>
      </c>
      <c r="N8" s="71">
        <f>'[4]VIDRIO POR MUNICIPIOS'!N61</f>
        <v>2169.2140130754224</v>
      </c>
      <c r="O8" s="68">
        <f>SUM(C8:N8)</f>
        <v>34638.724822454787</v>
      </c>
      <c r="P8" s="54">
        <f>O8/B8</f>
        <v>10.257247504428424</v>
      </c>
      <c r="Q8" s="55">
        <f>P8/1000</f>
        <v>1.0257247504428423E-2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3364</v>
      </c>
      <c r="C7" s="56">
        <v>5507</v>
      </c>
      <c r="D7" s="57">
        <v>4597</v>
      </c>
      <c r="E7" s="58">
        <v>5825</v>
      </c>
      <c r="F7" s="58">
        <v>5478</v>
      </c>
      <c r="G7" s="58">
        <v>6009</v>
      </c>
      <c r="H7" s="58">
        <v>5820</v>
      </c>
      <c r="I7" s="58">
        <v>4897</v>
      </c>
      <c r="J7" s="58">
        <v>5548</v>
      </c>
      <c r="K7" s="58">
        <v>5506</v>
      </c>
      <c r="L7" s="58">
        <v>5617</v>
      </c>
      <c r="M7" s="58">
        <v>5132</v>
      </c>
      <c r="N7" s="57">
        <v>5183</v>
      </c>
      <c r="O7" s="65">
        <f>SUM(C7:N7)</f>
        <v>65119</v>
      </c>
      <c r="P7" s="66">
        <f>O7/B7</f>
        <v>19.357609988109395</v>
      </c>
      <c r="Q7" s="59">
        <f>P7/1000</f>
        <v>1.9357609988109394E-2</v>
      </c>
    </row>
    <row r="8" spans="1:17" s="4" customFormat="1" ht="16.8" customHeight="1" thickBot="1">
      <c r="A8" s="36">
        <v>2015</v>
      </c>
      <c r="B8" s="34">
        <v>3377</v>
      </c>
      <c r="C8" s="60">
        <v>4653</v>
      </c>
      <c r="D8" s="61">
        <v>5409</v>
      </c>
      <c r="E8" s="62">
        <v>5181</v>
      </c>
      <c r="F8" s="62">
        <v>4840</v>
      </c>
      <c r="G8" s="62">
        <v>5725</v>
      </c>
      <c r="H8" s="62">
        <v>6861</v>
      </c>
      <c r="I8" s="62">
        <v>6956</v>
      </c>
      <c r="J8" s="62">
        <v>6502</v>
      </c>
      <c r="K8" s="62">
        <v>6828</v>
      </c>
      <c r="L8" s="62">
        <v>6736</v>
      </c>
      <c r="M8" s="62">
        <v>5680</v>
      </c>
      <c r="N8" s="63">
        <v>5266</v>
      </c>
      <c r="O8" s="40">
        <f>SUM(C8:N8)</f>
        <v>70637</v>
      </c>
      <c r="P8" s="64">
        <f>O8/B8</f>
        <v>20.917086171157834</v>
      </c>
      <c r="Q8" s="41">
        <f>P8/1000</f>
        <v>2.0917086171157832E-2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