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2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<sst xmlns="http://schemas.openxmlformats.org/spreadsheetml/2006/main" count="76" uniqueCount="23">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</sst>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13359.113719867371</c:v>
                </c:pt>
                <c:pt idx="1">
                  <c:v>11266.426203064791</c:v>
                </c:pt>
                <c:pt idx="2">
                  <c:v>13135.343668787526</c:v>
                </c:pt>
                <c:pt idx="3">
                  <c:v>14195.855363383816</c:v>
                </c:pt>
                <c:pt idx="4">
                  <c:v>14635.061385428802</c:v>
                </c:pt>
                <c:pt idx="5">
                  <c:v>12871.153329151357</c:v>
                </c:pt>
                <c:pt idx="6">
                  <c:v>13898.74540729456</c:v>
                </c:pt>
                <c:pt idx="7">
                  <c:v>15989.349404068465</c:v>
                </c:pt>
                <c:pt idx="8">
                  <c:v>13270.355766645756</c:v>
                </c:pt>
                <c:pt idx="9">
                  <c:v>13305.775607133255</c:v>
                </c:pt>
                <c:pt idx="10">
                  <c:v>12790.729456044448</c:v>
                </c:pt>
                <c:pt idx="11">
                  <c:v>13524.128506138542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13957.392197125257</c:v>
                </c:pt>
                <c:pt idx="1">
                  <c:v>11825.562896169984</c:v>
                </c:pt>
                <c:pt idx="2">
                  <c:v>14500.357110972234</c:v>
                </c:pt>
                <c:pt idx="3">
                  <c:v>14026.380680296403</c:v>
                </c:pt>
                <c:pt idx="4">
                  <c:v>18778.920632086421</c:v>
                </c:pt>
                <c:pt idx="5">
                  <c:v>15286.910990090171</c:v>
                </c:pt>
                <c:pt idx="6">
                  <c:v>14192.038210874029</c:v>
                </c:pt>
                <c:pt idx="7">
                  <c:v>14038.304615659315</c:v>
                </c:pt>
                <c:pt idx="8">
                  <c:v>12810.565128113562</c:v>
                </c:pt>
                <c:pt idx="9">
                  <c:v>13269.636639585751</c:v>
                </c:pt>
                <c:pt idx="10">
                  <c:v>12990.701723060442</c:v>
                </c:pt>
                <c:pt idx="11">
                  <c:v>13291.355236139631</c:v>
                </c:pt>
              </c:numCache>
            </c:numRef>
          </c:val>
        </c:ser>
        <c:marker val="1"/>
        <c:axId val="91867776"/>
        <c:axId val="92705152"/>
      </c:lineChart>
      <c:catAx>
        <c:axId val="918677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05152"/>
        <c:crossesAt val="0"/>
        <c:auto val="1"/>
        <c:lblAlgn val="ctr"/>
        <c:lblOffset val="100"/>
      </c:catAx>
      <c:valAx>
        <c:axId val="92705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677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772"/>
          <c:w val="0.52418879056047263"/>
          <c:h val="7.5527441092335404E-2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69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119.00566393958464</c:v>
                </c:pt>
                <c:pt idx="1">
                  <c:v>255.56954059156701</c:v>
                </c:pt>
                <c:pt idx="2">
                  <c:v>269.22592825676526</c:v>
                </c:pt>
                <c:pt idx="3">
                  <c:v>129.73568281938327</c:v>
                </c:pt>
                <c:pt idx="4">
                  <c:v>157.04845814977975</c:v>
                </c:pt>
                <c:pt idx="5">
                  <c:v>119.98112020138453</c:v>
                </c:pt>
                <c:pt idx="6">
                  <c:v>174.60667086217745</c:v>
                </c:pt>
                <c:pt idx="7">
                  <c:v>178.50849590937696</c:v>
                </c:pt>
                <c:pt idx="8">
                  <c:v>142.41661422278162</c:v>
                </c:pt>
                <c:pt idx="9">
                  <c:v>386.28067967275013</c:v>
                </c:pt>
                <c:pt idx="10">
                  <c:v>132.66205160478287</c:v>
                </c:pt>
                <c:pt idx="11">
                  <c:v>159.97482693517935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154.43708609271525</c:v>
                </c:pt>
                <c:pt idx="1">
                  <c:v>215.61021759697255</c:v>
                </c:pt>
                <c:pt idx="2">
                  <c:v>121.72417618994785</c:v>
                </c:pt>
                <c:pt idx="3">
                  <c:v>110.08099411960501</c:v>
                </c:pt>
                <c:pt idx="4">
                  <c:v>157.71219349828024</c:v>
                </c:pt>
                <c:pt idx="5">
                  <c:v>111.1394652169089</c:v>
                </c:pt>
                <c:pt idx="6">
                  <c:v>218.04504604460226</c:v>
                </c:pt>
                <c:pt idx="7">
                  <c:v>120.66570509264398</c:v>
                </c:pt>
                <c:pt idx="8">
                  <c:v>159.82913569288806</c:v>
                </c:pt>
                <c:pt idx="9">
                  <c:v>124.89958948185954</c:v>
                </c:pt>
                <c:pt idx="10">
                  <c:v>100.55475424386997</c:v>
                </c:pt>
                <c:pt idx="11">
                  <c:v>22.227893043381783</c:v>
                </c:pt>
              </c:numCache>
            </c:numRef>
          </c:val>
        </c:ser>
        <c:marker val="1"/>
        <c:axId val="94081024"/>
        <c:axId val="94082944"/>
      </c:lineChart>
      <c:catAx>
        <c:axId val="9408102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082944"/>
        <c:crossesAt val="0"/>
        <c:auto val="1"/>
        <c:lblAlgn val="ctr"/>
        <c:lblOffset val="100"/>
      </c:catAx>
      <c:valAx>
        <c:axId val="940829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408102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083"/>
          <c:w val="0.52571251548946718"/>
          <c:h val="0.11075973149777101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25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425.16050475979631</c:v>
                </c:pt>
                <c:pt idx="1">
                  <c:v>0</c:v>
                </c:pt>
                <c:pt idx="2">
                  <c:v>418.98383883108261</c:v>
                </c:pt>
                <c:pt idx="3">
                  <c:v>409.71883993801197</c:v>
                </c:pt>
                <c:pt idx="4">
                  <c:v>408.68939561655969</c:v>
                </c:pt>
                <c:pt idx="5">
                  <c:v>0</c:v>
                </c:pt>
                <c:pt idx="6">
                  <c:v>379.8649546158955</c:v>
                </c:pt>
                <c:pt idx="7">
                  <c:v>365.45273411556343</c:v>
                </c:pt>
                <c:pt idx="8">
                  <c:v>767.96546380340931</c:v>
                </c:pt>
                <c:pt idx="9">
                  <c:v>396.33606375913217</c:v>
                </c:pt>
                <c:pt idx="10">
                  <c:v>412.80717290236885</c:v>
                </c:pt>
                <c:pt idx="11">
                  <c:v>369.57051140137258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326.00909796959945</c:v>
                </c:pt>
                <c:pt idx="1">
                  <c:v>809.73038943747918</c:v>
                </c:pt>
                <c:pt idx="2">
                  <c:v>292.13802285587485</c:v>
                </c:pt>
                <c:pt idx="3">
                  <c:v>412.80372794851883</c:v>
                </c:pt>
                <c:pt idx="4">
                  <c:v>0</c:v>
                </c:pt>
                <c:pt idx="5">
                  <c:v>399.04360368356816</c:v>
                </c:pt>
                <c:pt idx="6">
                  <c:v>351.41240430489296</c:v>
                </c:pt>
                <c:pt idx="7">
                  <c:v>357.76323088871629</c:v>
                </c:pt>
                <c:pt idx="8">
                  <c:v>0</c:v>
                </c:pt>
                <c:pt idx="9">
                  <c:v>334.4768667480306</c:v>
                </c:pt>
                <c:pt idx="10">
                  <c:v>0</c:v>
                </c:pt>
                <c:pt idx="11">
                  <c:v>432.91467879729282</c:v>
                </c:pt>
              </c:numCache>
            </c:numRef>
          </c:val>
        </c:ser>
        <c:marker val="1"/>
        <c:axId val="94472448"/>
        <c:axId val="94830976"/>
      </c:lineChart>
      <c:catAx>
        <c:axId val="944724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830976"/>
        <c:crossesAt val="0"/>
        <c:auto val="1"/>
        <c:lblAlgn val="ctr"/>
        <c:lblOffset val="100"/>
      </c:catAx>
      <c:valAx>
        <c:axId val="948309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44724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81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298</c:v>
                </c:pt>
                <c:pt idx="1">
                  <c:v>396</c:v>
                </c:pt>
                <c:pt idx="2">
                  <c:v>516</c:v>
                </c:pt>
                <c:pt idx="3">
                  <c:v>465</c:v>
                </c:pt>
                <c:pt idx="4">
                  <c:v>547</c:v>
                </c:pt>
                <c:pt idx="5">
                  <c:v>545</c:v>
                </c:pt>
                <c:pt idx="6">
                  <c:v>795</c:v>
                </c:pt>
                <c:pt idx="7">
                  <c:v>655</c:v>
                </c:pt>
                <c:pt idx="8">
                  <c:v>792</c:v>
                </c:pt>
                <c:pt idx="9">
                  <c:v>595</c:v>
                </c:pt>
                <c:pt idx="10">
                  <c:v>1134</c:v>
                </c:pt>
                <c:pt idx="11">
                  <c:v>364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565</c:v>
                </c:pt>
                <c:pt idx="1">
                  <c:v>506</c:v>
                </c:pt>
                <c:pt idx="2">
                  <c:v>668</c:v>
                </c:pt>
                <c:pt idx="3">
                  <c:v>483</c:v>
                </c:pt>
                <c:pt idx="4">
                  <c:v>772</c:v>
                </c:pt>
                <c:pt idx="5">
                  <c:v>511</c:v>
                </c:pt>
                <c:pt idx="6">
                  <c:v>560</c:v>
                </c:pt>
                <c:pt idx="7">
                  <c:v>712</c:v>
                </c:pt>
                <c:pt idx="8">
                  <c:v>859</c:v>
                </c:pt>
                <c:pt idx="9">
                  <c:v>606</c:v>
                </c:pt>
                <c:pt idx="10">
                  <c:v>628</c:v>
                </c:pt>
                <c:pt idx="11">
                  <c:v>485</c:v>
                </c:pt>
              </c:numCache>
            </c:numRef>
          </c:val>
        </c:ser>
        <c:marker val="1"/>
        <c:axId val="96682368"/>
        <c:axId val="96688000"/>
      </c:lineChart>
      <c:catAx>
        <c:axId val="966823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688000"/>
        <c:crosses val="autoZero"/>
        <c:auto val="1"/>
        <c:lblAlgn val="ctr"/>
        <c:lblOffset val="100"/>
      </c:catAx>
      <c:valAx>
        <c:axId val="966880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6823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16"/>
          <c:y val="0.85056911988823958"/>
          <c:w val="0.36796145739235642"/>
          <c:h val="0.12152495554991236"/>
        </c:manualLayout>
      </c:layout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8">
          <cell r="C68">
            <v>154.43708609271525</v>
          </cell>
          <cell r="D68">
            <v>215.61021759697255</v>
          </cell>
          <cell r="E68">
            <v>121.72417618994785</v>
          </cell>
          <cell r="F68">
            <v>110.08099411960501</v>
          </cell>
          <cell r="G68">
            <v>157.71219349828024</v>
          </cell>
          <cell r="H68">
            <v>111.1394652169089</v>
          </cell>
          <cell r="I68">
            <v>218.04504604460226</v>
          </cell>
          <cell r="J68">
            <v>120.66570509264398</v>
          </cell>
          <cell r="K68">
            <v>159.82913569288806</v>
          </cell>
          <cell r="L68">
            <v>124.89958948185954</v>
          </cell>
          <cell r="M68">
            <v>100.55475424386997</v>
          </cell>
          <cell r="N68">
            <v>22.227893043381783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8">
          <cell r="C68">
            <v>119.00566393958464</v>
          </cell>
          <cell r="D68">
            <v>255.56954059156701</v>
          </cell>
          <cell r="E68">
            <v>269.22592825676526</v>
          </cell>
          <cell r="F68">
            <v>129.73568281938327</v>
          </cell>
          <cell r="G68">
            <v>157.04845814977975</v>
          </cell>
          <cell r="H68">
            <v>119.98112020138453</v>
          </cell>
          <cell r="I68">
            <v>174.60667086217745</v>
          </cell>
          <cell r="J68">
            <v>178.50849590937696</v>
          </cell>
          <cell r="K68">
            <v>142.41661422278162</v>
          </cell>
          <cell r="L68">
            <v>386.28067967275013</v>
          </cell>
          <cell r="M68">
            <v>132.66205160478287</v>
          </cell>
          <cell r="N68">
            <v>159.97482693517935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326.00909796959945</v>
          </cell>
          <cell r="D67">
            <v>809.73038943747918</v>
          </cell>
          <cell r="E67">
            <v>292.13802285587485</v>
          </cell>
          <cell r="F67">
            <v>412.80372794851883</v>
          </cell>
          <cell r="G67">
            <v>0</v>
          </cell>
          <cell r="H67">
            <v>399.04360368356816</v>
          </cell>
          <cell r="I67">
            <v>351.41240430489296</v>
          </cell>
          <cell r="J67">
            <v>357.76323088871629</v>
          </cell>
          <cell r="K67">
            <v>0</v>
          </cell>
          <cell r="L67">
            <v>334.4768667480306</v>
          </cell>
          <cell r="M67">
            <v>0</v>
          </cell>
          <cell r="N67">
            <v>432.91467879729282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425.16050475979631</v>
          </cell>
          <cell r="D67">
            <v>0</v>
          </cell>
          <cell r="E67">
            <v>418.98383883108261</v>
          </cell>
          <cell r="F67">
            <v>409.71883993801197</v>
          </cell>
          <cell r="G67">
            <v>408.68939561655969</v>
          </cell>
          <cell r="H67">
            <v>0</v>
          </cell>
          <cell r="I67">
            <v>379.8649546158955</v>
          </cell>
          <cell r="J67">
            <v>365.45273411556343</v>
          </cell>
          <cell r="K67">
            <v>767.96546380340931</v>
          </cell>
          <cell r="L67">
            <v>396.33606375913217</v>
          </cell>
          <cell r="M67">
            <v>412.80717290236885</v>
          </cell>
          <cell r="N67">
            <v>369.57051140137258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9">
          <cell r="F19">
            <v>13957.392197125257</v>
          </cell>
          <cell r="G19">
            <v>11825.562896169984</v>
          </cell>
          <cell r="H19">
            <v>14500.357110972234</v>
          </cell>
          <cell r="I19">
            <v>14026.380680296403</v>
          </cell>
          <cell r="J19">
            <v>18778.920632086421</v>
          </cell>
          <cell r="K19">
            <v>15286.910990090171</v>
          </cell>
          <cell r="L19">
            <v>14192.038210874029</v>
          </cell>
          <cell r="M19">
            <v>14038.304615659315</v>
          </cell>
          <cell r="N19">
            <v>12810.565128113562</v>
          </cell>
          <cell r="O19">
            <v>13269.636639585751</v>
          </cell>
          <cell r="P19">
            <v>12990.701723060442</v>
          </cell>
          <cell r="Q19">
            <v>13291.355236139631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9">
          <cell r="F19">
            <v>13359.113719867371</v>
          </cell>
          <cell r="G19">
            <v>11266.426203064791</v>
          </cell>
          <cell r="H19">
            <v>13135.343668787526</v>
          </cell>
          <cell r="I19">
            <v>14195.855363383816</v>
          </cell>
          <cell r="J19">
            <v>14635.061385428802</v>
          </cell>
          <cell r="K19">
            <v>12871.153329151357</v>
          </cell>
          <cell r="L19">
            <v>13898.74540729456</v>
          </cell>
          <cell r="M19">
            <v>15989.349404068465</v>
          </cell>
          <cell r="N19">
            <v>13270.355766645756</v>
          </cell>
          <cell r="O19">
            <v>13305.775607133255</v>
          </cell>
          <cell r="P19">
            <v>12790.729456044448</v>
          </cell>
          <cell r="Q19">
            <v>13524.128506138542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A17" sqref="A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477</v>
      </c>
      <c r="C7" s="15">
        <f>[5]AXARQUIA!F19</f>
        <v>13957.392197125257</v>
      </c>
      <c r="D7" s="16">
        <f>[5]AXARQUIA!G19</f>
        <v>11825.562896169984</v>
      </c>
      <c r="E7" s="16">
        <f>[5]AXARQUIA!H19</f>
        <v>14500.357110972234</v>
      </c>
      <c r="F7" s="16">
        <f>[5]AXARQUIA!I19</f>
        <v>14026.380680296403</v>
      </c>
      <c r="G7" s="16">
        <f>[5]AXARQUIA!J19</f>
        <v>18778.920632086421</v>
      </c>
      <c r="H7" s="16">
        <f>[5]AXARQUIA!K19</f>
        <v>15286.910990090171</v>
      </c>
      <c r="I7" s="16">
        <f>[5]AXARQUIA!L19</f>
        <v>14192.038210874029</v>
      </c>
      <c r="J7" s="16">
        <f>[5]AXARQUIA!M19</f>
        <v>14038.304615659315</v>
      </c>
      <c r="K7" s="16">
        <f>[5]AXARQUIA!N19</f>
        <v>12810.565128113562</v>
      </c>
      <c r="L7" s="16">
        <f>[5]AXARQUIA!O19</f>
        <v>13269.636639585751</v>
      </c>
      <c r="M7" s="16">
        <f>[5]AXARQUIA!P19</f>
        <v>12990.701723060442</v>
      </c>
      <c r="N7" s="15">
        <f>[5]AXARQUIA!Q19</f>
        <v>13291.355236139631</v>
      </c>
      <c r="O7" s="45">
        <f>SUM(C7:N7)</f>
        <v>168968.12606017324</v>
      </c>
      <c r="P7" s="46">
        <f>O7/B7</f>
        <v>354.23087224354975</v>
      </c>
      <c r="Q7" s="47">
        <f>P7/1000</f>
        <v>0.35423087224354977</v>
      </c>
    </row>
    <row r="8" spans="1:17" s="6" customFormat="1" ht="16.8" customHeight="1" thickBot="1">
      <c r="A8" s="18">
        <v>2015</v>
      </c>
      <c r="B8" s="27">
        <v>465</v>
      </c>
      <c r="C8" s="30">
        <f>[6]AXARQUIA!F19</f>
        <v>13359.113719867371</v>
      </c>
      <c r="D8" s="19">
        <f>[6]AXARQUIA!G19</f>
        <v>11266.426203064791</v>
      </c>
      <c r="E8" s="19">
        <f>[6]AXARQUIA!H19</f>
        <v>13135.343668787526</v>
      </c>
      <c r="F8" s="19">
        <f>[6]AXARQUIA!I19</f>
        <v>14195.855363383816</v>
      </c>
      <c r="G8" s="19">
        <f>[6]AXARQUIA!J19</f>
        <v>14635.061385428802</v>
      </c>
      <c r="H8" s="19">
        <f>[6]AXARQUIA!K19</f>
        <v>12871.153329151357</v>
      </c>
      <c r="I8" s="19">
        <f>[6]AXARQUIA!L19</f>
        <v>13898.74540729456</v>
      </c>
      <c r="J8" s="19">
        <f>[6]AXARQUIA!M19</f>
        <v>15989.349404068465</v>
      </c>
      <c r="K8" s="19">
        <f>[6]AXARQUIA!N19</f>
        <v>13270.355766645756</v>
      </c>
      <c r="L8" s="19">
        <f>[6]AXARQUIA!O19</f>
        <v>13305.775607133255</v>
      </c>
      <c r="M8" s="19">
        <f>[6]AXARQUIA!P19</f>
        <v>12790.729456044448</v>
      </c>
      <c r="N8" s="30">
        <f>[6]AXARQUIA!Q19</f>
        <v>13524.128506138542</v>
      </c>
      <c r="O8" s="42">
        <f>SUM(C8:N8)</f>
        <v>162242.03781700868</v>
      </c>
      <c r="P8" s="43">
        <f>O8/B8</f>
        <v>348.90760820862079</v>
      </c>
      <c r="Q8" s="44">
        <f>P8/1000</f>
        <v>0.34890760820862077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477</v>
      </c>
      <c r="C7" s="15">
        <f>'[1]Por Municipio - 2016'!C68</f>
        <v>154.43708609271525</v>
      </c>
      <c r="D7" s="16">
        <f>'[1]Por Municipio - 2016'!D68</f>
        <v>215.61021759697255</v>
      </c>
      <c r="E7" s="16">
        <f>'[1]Por Municipio - 2016'!E68</f>
        <v>121.72417618994785</v>
      </c>
      <c r="F7" s="16">
        <f>'[1]Por Municipio - 2016'!F68</f>
        <v>110.08099411960501</v>
      </c>
      <c r="G7" s="16">
        <f>'[1]Por Municipio - 2016'!G68</f>
        <v>157.71219349828024</v>
      </c>
      <c r="H7" s="16">
        <f>'[1]Por Municipio - 2016'!H68</f>
        <v>111.1394652169089</v>
      </c>
      <c r="I7" s="16">
        <f>'[1]Por Municipio - 2016'!I68</f>
        <v>218.04504604460226</v>
      </c>
      <c r="J7" s="16">
        <f>'[1]Por Municipio - 2016'!J68</f>
        <v>120.66570509264398</v>
      </c>
      <c r="K7" s="16">
        <f>'[1]Por Municipio - 2016'!K68</f>
        <v>159.82913569288806</v>
      </c>
      <c r="L7" s="16">
        <f>'[1]Por Municipio - 2016'!L68</f>
        <v>124.89958948185954</v>
      </c>
      <c r="M7" s="16">
        <f>'[1]Por Municipio - 2016'!M68</f>
        <v>100.55475424386997</v>
      </c>
      <c r="N7" s="15">
        <f>'[1]Por Municipio - 2016'!N68</f>
        <v>22.227893043381783</v>
      </c>
      <c r="O7" s="45">
        <f>SUM(C7:N7)</f>
        <v>1616.9262563136751</v>
      </c>
      <c r="P7" s="48">
        <f>O7/B7</f>
        <v>3.3897825079951263</v>
      </c>
      <c r="Q7" s="49">
        <f>P7/1000</f>
        <v>3.3897825079951265E-3</v>
      </c>
    </row>
    <row r="8" spans="1:17" s="7" customFormat="1" ht="16.8" customHeight="1" thickBot="1">
      <c r="A8" s="18">
        <v>2015</v>
      </c>
      <c r="B8" s="27">
        <v>465</v>
      </c>
      <c r="C8" s="30">
        <f>'[2]Por Municipio - 2015'!C68</f>
        <v>119.00566393958464</v>
      </c>
      <c r="D8" s="19">
        <f>'[2]Por Municipio - 2015'!D68</f>
        <v>255.56954059156701</v>
      </c>
      <c r="E8" s="19">
        <f>'[2]Por Municipio - 2015'!E68</f>
        <v>269.22592825676526</v>
      </c>
      <c r="F8" s="19">
        <f>'[2]Por Municipio - 2015'!F68</f>
        <v>129.73568281938327</v>
      </c>
      <c r="G8" s="19">
        <f>'[2]Por Municipio - 2015'!G68</f>
        <v>157.04845814977975</v>
      </c>
      <c r="H8" s="19">
        <f>'[2]Por Municipio - 2015'!H68</f>
        <v>119.98112020138453</v>
      </c>
      <c r="I8" s="19">
        <f>'[2]Por Municipio - 2015'!I68</f>
        <v>174.60667086217745</v>
      </c>
      <c r="J8" s="19">
        <f>'[2]Por Municipio - 2015'!J68</f>
        <v>178.50849590937696</v>
      </c>
      <c r="K8" s="19">
        <f>'[2]Por Municipio - 2015'!K68</f>
        <v>142.41661422278162</v>
      </c>
      <c r="L8" s="19">
        <f>'[2]Por Municipio - 2015'!L68</f>
        <v>386.28067967275013</v>
      </c>
      <c r="M8" s="19">
        <f>'[2]Por Municipio - 2015'!M68</f>
        <v>132.66205160478287</v>
      </c>
      <c r="N8" s="30">
        <f>'[2]Por Municipio - 2015'!N68</f>
        <v>159.97482693517935</v>
      </c>
      <c r="O8" s="42">
        <f>SUM(C8:N8)</f>
        <v>2225.0157331655128</v>
      </c>
      <c r="P8" s="50">
        <f>O8/B8</f>
        <v>4.784980071323683</v>
      </c>
      <c r="Q8" s="51">
        <f>P8/1000</f>
        <v>4.7849800713236834E-3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477</v>
      </c>
      <c r="C7" s="25">
        <f>'[3]VIDRIO POR MUNICIPIOS'!C67</f>
        <v>326.00909796959945</v>
      </c>
      <c r="D7" s="16">
        <f>'[3]VIDRIO POR MUNICIPIOS'!D67</f>
        <v>809.73038943747918</v>
      </c>
      <c r="E7" s="16">
        <f>'[3]VIDRIO POR MUNICIPIOS'!E67</f>
        <v>292.13802285587485</v>
      </c>
      <c r="F7" s="16">
        <f>'[3]VIDRIO POR MUNICIPIOS'!F67</f>
        <v>412.80372794851883</v>
      </c>
      <c r="G7" s="16">
        <f>'[3]VIDRIO POR MUNICIPIOS'!G67</f>
        <v>0</v>
      </c>
      <c r="H7" s="16">
        <f>'[3]VIDRIO POR MUNICIPIOS'!H67</f>
        <v>399.04360368356816</v>
      </c>
      <c r="I7" s="16">
        <f>'[3]VIDRIO POR MUNICIPIOS'!I67</f>
        <v>351.41240430489296</v>
      </c>
      <c r="J7" s="16">
        <f>'[3]VIDRIO POR MUNICIPIOS'!J67</f>
        <v>357.76323088871629</v>
      </c>
      <c r="K7" s="16">
        <f>'[3]VIDRIO POR MUNICIPIOS'!K67</f>
        <v>0</v>
      </c>
      <c r="L7" s="16">
        <f>'[3]VIDRIO POR MUNICIPIOS'!L67</f>
        <v>334.4768667480306</v>
      </c>
      <c r="M7" s="16">
        <f>'[3]VIDRIO POR MUNICIPIOS'!M67</f>
        <v>0</v>
      </c>
      <c r="N7" s="69">
        <f>'[3]VIDRIO POR MUNICIPIOS'!N67</f>
        <v>432.91467879729282</v>
      </c>
      <c r="O7" s="67">
        <f>SUM(C7:N7)</f>
        <v>3716.2920226339734</v>
      </c>
      <c r="P7" s="52">
        <f>O7/B7</f>
        <v>7.7909686009097978</v>
      </c>
      <c r="Q7" s="53">
        <f>P7/1000</f>
        <v>7.7909686009097982E-3</v>
      </c>
    </row>
    <row r="8" spans="1:17" s="4" customFormat="1" ht="16.8" customHeight="1" thickBot="1">
      <c r="A8" s="18">
        <v>2015</v>
      </c>
      <c r="B8" s="27">
        <v>465</v>
      </c>
      <c r="C8" s="23">
        <f>'[4]VIDRIO POR MUNICIPIOS'!C67</f>
        <v>425.16050475979631</v>
      </c>
      <c r="D8" s="70">
        <f>'[4]VIDRIO POR MUNICIPIOS'!D67</f>
        <v>0</v>
      </c>
      <c r="E8" s="70">
        <f>'[4]VIDRIO POR MUNICIPIOS'!E67</f>
        <v>418.98383883108261</v>
      </c>
      <c r="F8" s="70">
        <f>'[4]VIDRIO POR MUNICIPIOS'!F67</f>
        <v>409.71883993801197</v>
      </c>
      <c r="G8" s="70">
        <f>'[4]VIDRIO POR MUNICIPIOS'!G67</f>
        <v>408.68939561655969</v>
      </c>
      <c r="H8" s="70">
        <f>'[4]VIDRIO POR MUNICIPIOS'!H67</f>
        <v>0</v>
      </c>
      <c r="I8" s="70">
        <f>'[4]VIDRIO POR MUNICIPIOS'!I67</f>
        <v>379.8649546158955</v>
      </c>
      <c r="J8" s="70">
        <f>'[4]VIDRIO POR MUNICIPIOS'!J67</f>
        <v>365.45273411556343</v>
      </c>
      <c r="K8" s="70">
        <f>'[4]VIDRIO POR MUNICIPIOS'!K67</f>
        <v>767.96546380340931</v>
      </c>
      <c r="L8" s="70">
        <f>'[4]VIDRIO POR MUNICIPIOS'!L67</f>
        <v>396.33606375913217</v>
      </c>
      <c r="M8" s="70">
        <f>'[4]VIDRIO POR MUNICIPIOS'!M67</f>
        <v>412.80717290236885</v>
      </c>
      <c r="N8" s="71">
        <f>'[4]VIDRIO POR MUNICIPIOS'!N67</f>
        <v>369.57051140137258</v>
      </c>
      <c r="O8" s="68">
        <f>SUM(C8:N8)</f>
        <v>4354.5494797431929</v>
      </c>
      <c r="P8" s="54">
        <f>O8/B8</f>
        <v>9.3646225370821359</v>
      </c>
      <c r="Q8" s="55">
        <f>P8/1000</f>
        <v>9.3646225370821352E-3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477</v>
      </c>
      <c r="C7" s="56">
        <v>565</v>
      </c>
      <c r="D7" s="57">
        <v>506</v>
      </c>
      <c r="E7" s="58">
        <v>668</v>
      </c>
      <c r="F7" s="58">
        <v>483</v>
      </c>
      <c r="G7" s="58">
        <v>772</v>
      </c>
      <c r="H7" s="58">
        <v>511</v>
      </c>
      <c r="I7" s="58">
        <v>560</v>
      </c>
      <c r="J7" s="58">
        <v>712</v>
      </c>
      <c r="K7" s="58">
        <v>859</v>
      </c>
      <c r="L7" s="58">
        <v>606</v>
      </c>
      <c r="M7" s="58">
        <v>628</v>
      </c>
      <c r="N7" s="57">
        <v>485</v>
      </c>
      <c r="O7" s="65">
        <f>SUM(C7:N7)</f>
        <v>7355</v>
      </c>
      <c r="P7" s="66">
        <f>O7/B7</f>
        <v>15.419287211740041</v>
      </c>
      <c r="Q7" s="59">
        <f>P7/1000</f>
        <v>1.5419287211740041E-2</v>
      </c>
    </row>
    <row r="8" spans="1:17" s="4" customFormat="1" ht="16.8" customHeight="1" thickBot="1">
      <c r="A8" s="36">
        <v>2015</v>
      </c>
      <c r="B8" s="34">
        <v>465</v>
      </c>
      <c r="C8" s="60">
        <v>298</v>
      </c>
      <c r="D8" s="61">
        <v>396</v>
      </c>
      <c r="E8" s="62">
        <v>516</v>
      </c>
      <c r="F8" s="62">
        <v>465</v>
      </c>
      <c r="G8" s="62">
        <v>547</v>
      </c>
      <c r="H8" s="62">
        <v>545</v>
      </c>
      <c r="I8" s="62">
        <v>795</v>
      </c>
      <c r="J8" s="62">
        <v>655</v>
      </c>
      <c r="K8" s="62">
        <v>792</v>
      </c>
      <c r="L8" s="62">
        <v>595</v>
      </c>
      <c r="M8" s="62">
        <v>1134</v>
      </c>
      <c r="N8" s="63">
        <v>364</v>
      </c>
      <c r="O8" s="40">
        <f>SUM(C8:N8)</f>
        <v>7102</v>
      </c>
      <c r="P8" s="64">
        <f>O8/B8</f>
        <v>15.273118279569893</v>
      </c>
      <c r="Q8" s="41">
        <f>P8/1000</f>
        <v>1.5273118279569892E-2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