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<sst xmlns="http://schemas.openxmlformats.org/spreadsheetml/2006/main" count="76" uniqueCount="23">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</sst>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123680</c:v>
                </c:pt>
                <c:pt idx="1">
                  <c:v>114340</c:v>
                </c:pt>
                <c:pt idx="2">
                  <c:v>122020</c:v>
                </c:pt>
                <c:pt idx="3">
                  <c:v>147670</c:v>
                </c:pt>
                <c:pt idx="4">
                  <c:v>160830</c:v>
                </c:pt>
                <c:pt idx="5">
                  <c:v>163970</c:v>
                </c:pt>
                <c:pt idx="6">
                  <c:v>180510</c:v>
                </c:pt>
                <c:pt idx="7">
                  <c:v>212290</c:v>
                </c:pt>
                <c:pt idx="8">
                  <c:v>163150</c:v>
                </c:pt>
                <c:pt idx="9">
                  <c:v>133330</c:v>
                </c:pt>
                <c:pt idx="10">
                  <c:v>131540</c:v>
                </c:pt>
                <c:pt idx="11">
                  <c:v>115330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124590</c:v>
                </c:pt>
                <c:pt idx="1">
                  <c:v>119860</c:v>
                </c:pt>
                <c:pt idx="2">
                  <c:v>130270</c:v>
                </c:pt>
                <c:pt idx="3">
                  <c:v>134260</c:v>
                </c:pt>
                <c:pt idx="4">
                  <c:v>113510</c:v>
                </c:pt>
                <c:pt idx="5">
                  <c:v>167540</c:v>
                </c:pt>
                <c:pt idx="6">
                  <c:v>179480</c:v>
                </c:pt>
                <c:pt idx="7">
                  <c:v>198760</c:v>
                </c:pt>
                <c:pt idx="8">
                  <c:v>160780</c:v>
                </c:pt>
                <c:pt idx="9">
                  <c:v>160000</c:v>
                </c:pt>
                <c:pt idx="10">
                  <c:v>127900</c:v>
                </c:pt>
                <c:pt idx="11">
                  <c:v>122020</c:v>
                </c:pt>
              </c:numCache>
            </c:numRef>
          </c:val>
        </c:ser>
        <c:marker val="1"/>
        <c:axId val="91831296"/>
        <c:axId val="91867008"/>
      </c:lineChart>
      <c:catAx>
        <c:axId val="918312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867008"/>
        <c:crossesAt val="0"/>
        <c:auto val="1"/>
        <c:lblAlgn val="ctr"/>
        <c:lblOffset val="100"/>
      </c:catAx>
      <c:valAx>
        <c:axId val="91867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3129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616"/>
          <c:w val="0.52418879056047263"/>
          <c:h val="7.5527441092335404E-2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3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8044.7384382107657</c:v>
                </c:pt>
                <c:pt idx="1">
                  <c:v>2433.5456153651758</c:v>
                </c:pt>
                <c:pt idx="2">
                  <c:v>3376.7399545109934</c:v>
                </c:pt>
                <c:pt idx="3">
                  <c:v>3529.1622441243367</c:v>
                </c:pt>
                <c:pt idx="4">
                  <c:v>2933.8033864038412</c:v>
                </c:pt>
                <c:pt idx="5">
                  <c:v>3900.4473085670961</c:v>
                </c:pt>
                <c:pt idx="6">
                  <c:v>3715.4561536517567</c:v>
                </c:pt>
                <c:pt idx="7">
                  <c:v>8614.2077331311593</c:v>
                </c:pt>
                <c:pt idx="8">
                  <c:v>3147.4551427849378</c:v>
                </c:pt>
                <c:pt idx="9">
                  <c:v>4095.8605003790753</c:v>
                </c:pt>
                <c:pt idx="10">
                  <c:v>2140.4258276472074</c:v>
                </c:pt>
                <c:pt idx="11">
                  <c:v>2170.3891837250439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2718.6865979381446</c:v>
                </c:pt>
                <c:pt idx="1">
                  <c:v>2300.3298969072166</c:v>
                </c:pt>
                <c:pt idx="2">
                  <c:v>2903.4107909051727</c:v>
                </c:pt>
                <c:pt idx="3">
                  <c:v>5792.6286581836066</c:v>
                </c:pt>
                <c:pt idx="4">
                  <c:v>2736.8195178731285</c:v>
                </c:pt>
                <c:pt idx="5">
                  <c:v>3312.1490497919112</c:v>
                </c:pt>
                <c:pt idx="6">
                  <c:v>2744.7826221482064</c:v>
                </c:pt>
                <c:pt idx="7">
                  <c:v>2116.7290281127225</c:v>
                </c:pt>
                <c:pt idx="8">
                  <c:v>3253.3524577383228</c:v>
                </c:pt>
                <c:pt idx="9">
                  <c:v>3456.7130726032697</c:v>
                </c:pt>
                <c:pt idx="10">
                  <c:v>3005.0111217514564</c:v>
                </c:pt>
                <c:pt idx="11">
                  <c:v>2516.9766863189388</c:v>
                </c:pt>
              </c:numCache>
            </c:numRef>
          </c:val>
        </c:ser>
        <c:marker val="1"/>
        <c:axId val="93096576"/>
        <c:axId val="94429568"/>
      </c:lineChart>
      <c:catAx>
        <c:axId val="9309657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4429568"/>
        <c:crossesAt val="0"/>
        <c:auto val="1"/>
        <c:lblAlgn val="ctr"/>
        <c:lblOffset val="100"/>
      </c:catAx>
      <c:valAx>
        <c:axId val="944295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309657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827"/>
          <c:w val="0.52571251548946718"/>
          <c:h val="0.11075973149777101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5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7520</c:v>
                </c:pt>
                <c:pt idx="2">
                  <c:v>13720</c:v>
                </c:pt>
                <c:pt idx="3">
                  <c:v>8260</c:v>
                </c:pt>
                <c:pt idx="4">
                  <c:v>7080</c:v>
                </c:pt>
                <c:pt idx="5">
                  <c:v>15000</c:v>
                </c:pt>
                <c:pt idx="6">
                  <c:v>15020</c:v>
                </c:pt>
                <c:pt idx="7">
                  <c:v>15500</c:v>
                </c:pt>
                <c:pt idx="8">
                  <c:v>13940</c:v>
                </c:pt>
                <c:pt idx="9">
                  <c:v>6880</c:v>
                </c:pt>
                <c:pt idx="10">
                  <c:v>8060</c:v>
                </c:pt>
                <c:pt idx="11">
                  <c:v>14500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6700</c:v>
                </c:pt>
                <c:pt idx="1">
                  <c:v>15280</c:v>
                </c:pt>
                <c:pt idx="2">
                  <c:v>7060</c:v>
                </c:pt>
                <c:pt idx="3">
                  <c:v>8260</c:v>
                </c:pt>
                <c:pt idx="4">
                  <c:v>8160</c:v>
                </c:pt>
                <c:pt idx="5">
                  <c:v>15020</c:v>
                </c:pt>
                <c:pt idx="6">
                  <c:v>14400</c:v>
                </c:pt>
                <c:pt idx="7">
                  <c:v>16460</c:v>
                </c:pt>
                <c:pt idx="8">
                  <c:v>7200</c:v>
                </c:pt>
                <c:pt idx="9">
                  <c:v>16020</c:v>
                </c:pt>
                <c:pt idx="10">
                  <c:v>7260</c:v>
                </c:pt>
                <c:pt idx="11">
                  <c:v>17140</c:v>
                </c:pt>
              </c:numCache>
            </c:numRef>
          </c:val>
        </c:ser>
        <c:marker val="1"/>
        <c:axId val="95878144"/>
        <c:axId val="96682752"/>
      </c:lineChart>
      <c:catAx>
        <c:axId val="9587814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682752"/>
        <c:crossesAt val="0"/>
        <c:auto val="1"/>
        <c:lblAlgn val="ctr"/>
        <c:lblOffset val="100"/>
      </c:catAx>
      <c:valAx>
        <c:axId val="96682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587814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95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3314</c:v>
                </c:pt>
                <c:pt idx="1">
                  <c:v>3257</c:v>
                </c:pt>
                <c:pt idx="2">
                  <c:v>2711</c:v>
                </c:pt>
                <c:pt idx="3">
                  <c:v>3700</c:v>
                </c:pt>
                <c:pt idx="4">
                  <c:v>4235</c:v>
                </c:pt>
                <c:pt idx="5">
                  <c:v>4337</c:v>
                </c:pt>
                <c:pt idx="6">
                  <c:v>5420</c:v>
                </c:pt>
                <c:pt idx="7">
                  <c:v>5936</c:v>
                </c:pt>
                <c:pt idx="8">
                  <c:v>4524</c:v>
                </c:pt>
                <c:pt idx="9">
                  <c:v>4421</c:v>
                </c:pt>
                <c:pt idx="10">
                  <c:v>3370</c:v>
                </c:pt>
                <c:pt idx="11">
                  <c:v>2940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3425</c:v>
                </c:pt>
                <c:pt idx="1">
                  <c:v>3272</c:v>
                </c:pt>
                <c:pt idx="2">
                  <c:v>3517</c:v>
                </c:pt>
                <c:pt idx="3">
                  <c:v>3714</c:v>
                </c:pt>
                <c:pt idx="4">
                  <c:v>3670</c:v>
                </c:pt>
                <c:pt idx="5">
                  <c:v>4091</c:v>
                </c:pt>
                <c:pt idx="6">
                  <c:v>5691</c:v>
                </c:pt>
                <c:pt idx="7">
                  <c:v>5820</c:v>
                </c:pt>
                <c:pt idx="8">
                  <c:v>4542</c:v>
                </c:pt>
                <c:pt idx="9">
                  <c:v>3977</c:v>
                </c:pt>
                <c:pt idx="10">
                  <c:v>3247</c:v>
                </c:pt>
                <c:pt idx="11">
                  <c:v>3186</c:v>
                </c:pt>
              </c:numCache>
            </c:numRef>
          </c:val>
        </c:ser>
        <c:marker val="1"/>
        <c:axId val="99088640"/>
        <c:axId val="132657152"/>
      </c:lineChart>
      <c:catAx>
        <c:axId val="990886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657152"/>
        <c:crosses val="autoZero"/>
        <c:auto val="1"/>
        <c:lblAlgn val="ctr"/>
        <c:lblOffset val="100"/>
      </c:catAx>
      <c:valAx>
        <c:axId val="132657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886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16"/>
          <c:y val="0.85056911988823958"/>
          <c:w val="0.36796145739235553"/>
          <c:h val="0.12152495554991218"/>
        </c:manualLayout>
      </c:layout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9</xdr:row>
      <xdr:rowOff>152400</xdr:rowOff>
    </xdr:from>
    <xdr:to>
      <xdr:col>16</xdr:col>
      <xdr:colOff>182880</xdr:colOff>
      <xdr:row>30</xdr:row>
      <xdr:rowOff>91440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2718.6865979381446</v>
          </cell>
          <cell r="D57">
            <v>2300.3298969072166</v>
          </cell>
          <cell r="E57">
            <v>2903.4107909051727</v>
          </cell>
          <cell r="F57">
            <v>5792.6286581836066</v>
          </cell>
          <cell r="G57">
            <v>2736.8195178731285</v>
          </cell>
          <cell r="H57">
            <v>3312.1490497919112</v>
          </cell>
          <cell r="I57">
            <v>2744.7826221482064</v>
          </cell>
          <cell r="J57">
            <v>2116.7290281127225</v>
          </cell>
          <cell r="K57">
            <v>3253.3524577383228</v>
          </cell>
          <cell r="L57">
            <v>3456.7130726032697</v>
          </cell>
          <cell r="M57">
            <v>3005.0111217514564</v>
          </cell>
          <cell r="N57">
            <v>2516.9766863189388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8044.7384382107657</v>
          </cell>
          <cell r="D57">
            <v>2433.5456153651758</v>
          </cell>
          <cell r="E57">
            <v>3376.7399545109934</v>
          </cell>
          <cell r="F57">
            <v>3529.1622441243367</v>
          </cell>
          <cell r="G57">
            <v>2933.8033864038412</v>
          </cell>
          <cell r="H57">
            <v>3900.4473085670961</v>
          </cell>
          <cell r="I57">
            <v>3715.4561536517567</v>
          </cell>
          <cell r="J57">
            <v>8614.2077331311593</v>
          </cell>
          <cell r="K57">
            <v>3147.4551427849378</v>
          </cell>
          <cell r="L57">
            <v>4095.8605003790753</v>
          </cell>
          <cell r="M57">
            <v>2140.4258276472074</v>
          </cell>
          <cell r="N57">
            <v>2170.3891837250439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6700</v>
          </cell>
          <cell r="D56">
            <v>15280</v>
          </cell>
          <cell r="E56">
            <v>7060</v>
          </cell>
          <cell r="F56">
            <v>8260</v>
          </cell>
          <cell r="G56">
            <v>8160</v>
          </cell>
          <cell r="H56">
            <v>15020</v>
          </cell>
          <cell r="I56">
            <v>14400</v>
          </cell>
          <cell r="J56">
            <v>16460</v>
          </cell>
          <cell r="K56">
            <v>7200</v>
          </cell>
          <cell r="L56">
            <v>16020</v>
          </cell>
          <cell r="M56">
            <v>7260</v>
          </cell>
          <cell r="N56">
            <v>17140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6">
          <cell r="C56">
            <v>0</v>
          </cell>
          <cell r="D56">
            <v>7520</v>
          </cell>
          <cell r="E56">
            <v>13720</v>
          </cell>
          <cell r="F56">
            <v>8260</v>
          </cell>
          <cell r="G56">
            <v>7080</v>
          </cell>
          <cell r="H56">
            <v>15000</v>
          </cell>
          <cell r="I56">
            <v>15020</v>
          </cell>
          <cell r="J56">
            <v>15500</v>
          </cell>
          <cell r="K56">
            <v>13940</v>
          </cell>
          <cell r="L56">
            <v>6880</v>
          </cell>
          <cell r="M56">
            <v>8060</v>
          </cell>
          <cell r="N56">
            <v>14500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9">
          <cell r="F39">
            <v>124590</v>
          </cell>
          <cell r="G39">
            <v>119860</v>
          </cell>
          <cell r="H39">
            <v>130270</v>
          </cell>
          <cell r="I39">
            <v>134260</v>
          </cell>
          <cell r="J39">
            <v>113510</v>
          </cell>
          <cell r="K39">
            <v>167540</v>
          </cell>
          <cell r="L39">
            <v>179480</v>
          </cell>
          <cell r="M39">
            <v>198760</v>
          </cell>
          <cell r="N39">
            <v>160780</v>
          </cell>
          <cell r="O39">
            <v>160000</v>
          </cell>
          <cell r="P39">
            <v>127900</v>
          </cell>
          <cell r="Q39">
            <v>122020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39">
          <cell r="F39">
            <v>123680</v>
          </cell>
          <cell r="G39">
            <v>114340</v>
          </cell>
          <cell r="H39">
            <v>122020</v>
          </cell>
          <cell r="I39">
            <v>147670</v>
          </cell>
          <cell r="J39">
            <v>160830</v>
          </cell>
          <cell r="K39">
            <v>163970</v>
          </cell>
          <cell r="L39">
            <v>180510</v>
          </cell>
          <cell r="M39">
            <v>212290</v>
          </cell>
          <cell r="N39">
            <v>163150</v>
          </cell>
          <cell r="O39">
            <v>133330</v>
          </cell>
          <cell r="P39">
            <v>131540</v>
          </cell>
          <cell r="Q39">
            <v>115330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1" sqref="R11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3065</v>
      </c>
      <c r="C7" s="15">
        <f>[5]AXARQUIA!F39</f>
        <v>124590</v>
      </c>
      <c r="D7" s="16">
        <f>[5]AXARQUIA!G39</f>
        <v>119860</v>
      </c>
      <c r="E7" s="16">
        <f>[5]AXARQUIA!H39</f>
        <v>130270</v>
      </c>
      <c r="F7" s="16">
        <f>[5]AXARQUIA!I39</f>
        <v>134260</v>
      </c>
      <c r="G7" s="16">
        <f>[5]AXARQUIA!J39</f>
        <v>113510</v>
      </c>
      <c r="H7" s="16">
        <f>[5]AXARQUIA!K39</f>
        <v>167540</v>
      </c>
      <c r="I7" s="16">
        <f>[5]AXARQUIA!L39</f>
        <v>179480</v>
      </c>
      <c r="J7" s="16">
        <f>[5]AXARQUIA!M39</f>
        <v>198760</v>
      </c>
      <c r="K7" s="16">
        <f>[5]AXARQUIA!N39</f>
        <v>160780</v>
      </c>
      <c r="L7" s="16">
        <f>[5]AXARQUIA!O39</f>
        <v>160000</v>
      </c>
      <c r="M7" s="16">
        <f>[5]AXARQUIA!P39</f>
        <v>127900</v>
      </c>
      <c r="N7" s="15">
        <f>[5]AXARQUIA!Q39</f>
        <v>122020</v>
      </c>
      <c r="O7" s="45">
        <f>SUM(C7:N7)</f>
        <v>1738970</v>
      </c>
      <c r="P7" s="46">
        <f>O7/B7</f>
        <v>567.36378466557915</v>
      </c>
      <c r="Q7" s="47">
        <f>P7/1000</f>
        <v>0.56736378466557913</v>
      </c>
    </row>
    <row r="8" spans="1:17" s="6" customFormat="1" ht="16.8" customHeight="1" thickBot="1">
      <c r="A8" s="18">
        <v>2015</v>
      </c>
      <c r="B8" s="27">
        <v>3093</v>
      </c>
      <c r="C8" s="30">
        <f>[6]AXARQUIA!F39</f>
        <v>123680</v>
      </c>
      <c r="D8" s="19">
        <f>[6]AXARQUIA!G39</f>
        <v>114340</v>
      </c>
      <c r="E8" s="19">
        <f>[6]AXARQUIA!H39</f>
        <v>122020</v>
      </c>
      <c r="F8" s="19">
        <f>[6]AXARQUIA!I39</f>
        <v>147670</v>
      </c>
      <c r="G8" s="19">
        <f>[6]AXARQUIA!J39</f>
        <v>160830</v>
      </c>
      <c r="H8" s="19">
        <f>[6]AXARQUIA!K39</f>
        <v>163970</v>
      </c>
      <c r="I8" s="19">
        <f>[6]AXARQUIA!L39</f>
        <v>180510</v>
      </c>
      <c r="J8" s="19">
        <f>[6]AXARQUIA!M39</f>
        <v>212290</v>
      </c>
      <c r="K8" s="19">
        <f>[6]AXARQUIA!N39</f>
        <v>163150</v>
      </c>
      <c r="L8" s="19">
        <f>[6]AXARQUIA!O39</f>
        <v>133330</v>
      </c>
      <c r="M8" s="19">
        <f>[6]AXARQUIA!P39</f>
        <v>131540</v>
      </c>
      <c r="N8" s="30">
        <f>[6]AXARQUIA!Q39</f>
        <v>115330</v>
      </c>
      <c r="O8" s="42">
        <f>SUM(C8:N8)</f>
        <v>1768660</v>
      </c>
      <c r="P8" s="43">
        <f>O8/B8</f>
        <v>571.82670546395082</v>
      </c>
      <c r="Q8" s="44">
        <f>P8/1000</f>
        <v>0.57182670546395087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5" sqref="S15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3065</v>
      </c>
      <c r="C7" s="15">
        <f>'[1]Por Municipio - 2016'!C57</f>
        <v>2718.6865979381446</v>
      </c>
      <c r="D7" s="16">
        <f>'[1]Por Municipio - 2016'!D57</f>
        <v>2300.3298969072166</v>
      </c>
      <c r="E7" s="16">
        <f>'[1]Por Municipio - 2016'!E57</f>
        <v>2903.4107909051727</v>
      </c>
      <c r="F7" s="16">
        <f>'[1]Por Municipio - 2016'!F57</f>
        <v>5792.6286581836066</v>
      </c>
      <c r="G7" s="16">
        <f>'[1]Por Municipio - 2016'!G57</f>
        <v>2736.8195178731285</v>
      </c>
      <c r="H7" s="16">
        <f>'[1]Por Municipio - 2016'!H57</f>
        <v>3312.1490497919112</v>
      </c>
      <c r="I7" s="16">
        <f>'[1]Por Municipio - 2016'!I57</f>
        <v>2744.7826221482064</v>
      </c>
      <c r="J7" s="16">
        <f>'[1]Por Municipio - 2016'!J57</f>
        <v>2116.7290281127225</v>
      </c>
      <c r="K7" s="16">
        <f>'[1]Por Municipio - 2016'!K57</f>
        <v>3253.3524577383228</v>
      </c>
      <c r="L7" s="16">
        <f>'[1]Por Municipio - 2016'!L57</f>
        <v>3456.7130726032697</v>
      </c>
      <c r="M7" s="16">
        <f>'[1]Por Municipio - 2016'!M57</f>
        <v>3005.0111217514564</v>
      </c>
      <c r="N7" s="15">
        <f>'[1]Por Municipio - 2016'!N57</f>
        <v>2516.9766863189388</v>
      </c>
      <c r="O7" s="45">
        <f>SUM(C7:N7)</f>
        <v>36857.589500272094</v>
      </c>
      <c r="P7" s="48">
        <f>O7/B7</f>
        <v>12.025314681981108</v>
      </c>
      <c r="Q7" s="49">
        <f>P7/1000</f>
        <v>1.2025314681981107E-2</v>
      </c>
    </row>
    <row r="8" spans="1:17" s="7" customFormat="1" ht="16.8" customHeight="1" thickBot="1">
      <c r="A8" s="18">
        <v>2015</v>
      </c>
      <c r="B8" s="27">
        <v>3093</v>
      </c>
      <c r="C8" s="30">
        <f>'[2]Por Municipio - 2015'!C57</f>
        <v>8044.7384382107657</v>
      </c>
      <c r="D8" s="19">
        <f>'[2]Por Municipio - 2015'!D57</f>
        <v>2433.5456153651758</v>
      </c>
      <c r="E8" s="19">
        <f>'[2]Por Municipio - 2015'!E57</f>
        <v>3376.7399545109934</v>
      </c>
      <c r="F8" s="19">
        <f>'[2]Por Municipio - 2015'!F57</f>
        <v>3529.1622441243367</v>
      </c>
      <c r="G8" s="19">
        <f>'[2]Por Municipio - 2015'!G57</f>
        <v>2933.8033864038412</v>
      </c>
      <c r="H8" s="19">
        <f>'[2]Por Municipio - 2015'!H57</f>
        <v>3900.4473085670961</v>
      </c>
      <c r="I8" s="19">
        <f>'[2]Por Municipio - 2015'!I57</f>
        <v>3715.4561536517567</v>
      </c>
      <c r="J8" s="19">
        <f>'[2]Por Municipio - 2015'!J57</f>
        <v>8614.2077331311593</v>
      </c>
      <c r="K8" s="19">
        <f>'[2]Por Municipio - 2015'!K57</f>
        <v>3147.4551427849378</v>
      </c>
      <c r="L8" s="19">
        <f>'[2]Por Municipio - 2015'!L57</f>
        <v>4095.8605003790753</v>
      </c>
      <c r="M8" s="19">
        <f>'[2]Por Municipio - 2015'!M57</f>
        <v>2140.4258276472074</v>
      </c>
      <c r="N8" s="30">
        <f>'[2]Por Municipio - 2015'!N57</f>
        <v>2170.3891837250439</v>
      </c>
      <c r="O8" s="42">
        <f>SUM(C8:N8)</f>
        <v>48102.231488501384</v>
      </c>
      <c r="P8" s="50">
        <f>O8/B8</f>
        <v>15.55196621031406</v>
      </c>
      <c r="Q8" s="51">
        <f>P8/1000</f>
        <v>1.555196621031406E-2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3" sqref="T13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3065</v>
      </c>
      <c r="C7" s="25">
        <f>'[3]VIDRIO POR MUNICIPIOS'!C56</f>
        <v>6700</v>
      </c>
      <c r="D7" s="16">
        <f>'[3]VIDRIO POR MUNICIPIOS'!D56</f>
        <v>15280</v>
      </c>
      <c r="E7" s="16">
        <f>'[3]VIDRIO POR MUNICIPIOS'!E56</f>
        <v>7060</v>
      </c>
      <c r="F7" s="16">
        <f>'[3]VIDRIO POR MUNICIPIOS'!F56</f>
        <v>8260</v>
      </c>
      <c r="G7" s="16">
        <f>'[3]VIDRIO POR MUNICIPIOS'!G56</f>
        <v>8160</v>
      </c>
      <c r="H7" s="16">
        <f>'[3]VIDRIO POR MUNICIPIOS'!H56</f>
        <v>15020</v>
      </c>
      <c r="I7" s="16">
        <f>'[3]VIDRIO POR MUNICIPIOS'!I56</f>
        <v>14400</v>
      </c>
      <c r="J7" s="16">
        <f>'[3]VIDRIO POR MUNICIPIOS'!J56</f>
        <v>16460</v>
      </c>
      <c r="K7" s="16">
        <f>'[3]VIDRIO POR MUNICIPIOS'!K56</f>
        <v>7200</v>
      </c>
      <c r="L7" s="16">
        <f>'[3]VIDRIO POR MUNICIPIOS'!L56</f>
        <v>16020</v>
      </c>
      <c r="M7" s="16">
        <f>'[3]VIDRIO POR MUNICIPIOS'!M56</f>
        <v>7260</v>
      </c>
      <c r="N7" s="69">
        <f>'[3]VIDRIO POR MUNICIPIOS'!N56</f>
        <v>17140</v>
      </c>
      <c r="O7" s="67">
        <f>SUM(C7:N7)</f>
        <v>138960</v>
      </c>
      <c r="P7" s="52">
        <f>O7/B7</f>
        <v>45.337683523654157</v>
      </c>
      <c r="Q7" s="53">
        <f>P7/1000</f>
        <v>4.5337683523654158E-2</v>
      </c>
    </row>
    <row r="8" spans="1:17" s="4" customFormat="1" ht="16.8" customHeight="1" thickBot="1">
      <c r="A8" s="18">
        <v>2015</v>
      </c>
      <c r="B8" s="27">
        <v>3093</v>
      </c>
      <c r="C8" s="23">
        <f>'[4]VIDRIO POR MUNICIPIOS'!C56</f>
        <v>0</v>
      </c>
      <c r="D8" s="70">
        <f>'[4]VIDRIO POR MUNICIPIOS'!D56</f>
        <v>7520</v>
      </c>
      <c r="E8" s="70">
        <f>'[4]VIDRIO POR MUNICIPIOS'!E56</f>
        <v>13720</v>
      </c>
      <c r="F8" s="70">
        <f>'[4]VIDRIO POR MUNICIPIOS'!F56</f>
        <v>8260</v>
      </c>
      <c r="G8" s="70">
        <f>'[4]VIDRIO POR MUNICIPIOS'!G56</f>
        <v>7080</v>
      </c>
      <c r="H8" s="70">
        <f>'[4]VIDRIO POR MUNICIPIOS'!H56</f>
        <v>15000</v>
      </c>
      <c r="I8" s="70">
        <f>'[4]VIDRIO POR MUNICIPIOS'!I56</f>
        <v>15020</v>
      </c>
      <c r="J8" s="70">
        <f>'[4]VIDRIO POR MUNICIPIOS'!J56</f>
        <v>15500</v>
      </c>
      <c r="K8" s="70">
        <f>'[4]VIDRIO POR MUNICIPIOS'!K56</f>
        <v>13940</v>
      </c>
      <c r="L8" s="70">
        <f>'[4]VIDRIO POR MUNICIPIOS'!L56</f>
        <v>6880</v>
      </c>
      <c r="M8" s="70">
        <f>'[4]VIDRIO POR MUNICIPIOS'!M56</f>
        <v>8060</v>
      </c>
      <c r="N8" s="71">
        <f>'[4]VIDRIO POR MUNICIPIOS'!N56</f>
        <v>14500</v>
      </c>
      <c r="O8" s="68">
        <f>SUM(C8:N8)</f>
        <v>125480</v>
      </c>
      <c r="P8" s="54">
        <f>O8/B8</f>
        <v>40.569026834788232</v>
      </c>
      <c r="Q8" s="55">
        <f>P8/1000</f>
        <v>4.0569026834788233E-2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3065</v>
      </c>
      <c r="C7" s="56">
        <v>3425</v>
      </c>
      <c r="D7" s="57">
        <v>3272</v>
      </c>
      <c r="E7" s="58">
        <v>3517</v>
      </c>
      <c r="F7" s="58">
        <v>3714</v>
      </c>
      <c r="G7" s="58">
        <v>3670</v>
      </c>
      <c r="H7" s="58">
        <v>4091</v>
      </c>
      <c r="I7" s="58">
        <v>5691</v>
      </c>
      <c r="J7" s="58">
        <v>5820</v>
      </c>
      <c r="K7" s="58">
        <v>4542</v>
      </c>
      <c r="L7" s="58">
        <v>3977</v>
      </c>
      <c r="M7" s="58">
        <v>3247</v>
      </c>
      <c r="N7" s="57">
        <v>3186</v>
      </c>
      <c r="O7" s="65">
        <f>SUM(C7:N7)</f>
        <v>48152</v>
      </c>
      <c r="P7" s="66">
        <f>O7/B7</f>
        <v>15.710277324632953</v>
      </c>
      <c r="Q7" s="59">
        <f>P7/1000</f>
        <v>1.5710277324632954E-2</v>
      </c>
    </row>
    <row r="8" spans="1:17" s="4" customFormat="1" ht="16.8" customHeight="1" thickBot="1">
      <c r="A8" s="36">
        <v>2015</v>
      </c>
      <c r="B8" s="34">
        <v>3093</v>
      </c>
      <c r="C8" s="60">
        <v>3314</v>
      </c>
      <c r="D8" s="61">
        <v>3257</v>
      </c>
      <c r="E8" s="62">
        <v>2711</v>
      </c>
      <c r="F8" s="62">
        <v>3700</v>
      </c>
      <c r="G8" s="62">
        <v>4235</v>
      </c>
      <c r="H8" s="62">
        <v>4337</v>
      </c>
      <c r="I8" s="62">
        <v>5420</v>
      </c>
      <c r="J8" s="62">
        <v>5936</v>
      </c>
      <c r="K8" s="62">
        <v>4524</v>
      </c>
      <c r="L8" s="62">
        <v>4421</v>
      </c>
      <c r="M8" s="62">
        <v>3370</v>
      </c>
      <c r="N8" s="63">
        <v>2940</v>
      </c>
      <c r="O8" s="40">
        <f>SUM(C8:N8)</f>
        <v>48165</v>
      </c>
      <c r="P8" s="64">
        <f>O8/B8</f>
        <v>15.572259941804074</v>
      </c>
      <c r="Q8" s="41">
        <f>P8/1000</f>
        <v>1.5572259941804074E-2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