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<sst xmlns="http://schemas.openxmlformats.org/spreadsheetml/2006/main" count="76" uniqueCount="23">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</sst>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26826.391686394094</c:v>
                </c:pt>
                <c:pt idx="1">
                  <c:v>24405.678289130523</c:v>
                </c:pt>
                <c:pt idx="2">
                  <c:v>27198.980459816234</c:v>
                </c:pt>
                <c:pt idx="3">
                  <c:v>28705.562733218314</c:v>
                </c:pt>
                <c:pt idx="4">
                  <c:v>28509.563856678571</c:v>
                </c:pt>
                <c:pt idx="5">
                  <c:v>29644.830076636041</c:v>
                </c:pt>
                <c:pt idx="6">
                  <c:v>30103.009268547125</c:v>
                </c:pt>
                <c:pt idx="7">
                  <c:v>30596.18825984031</c:v>
                </c:pt>
                <c:pt idx="8">
                  <c:v>29954.737391164788</c:v>
                </c:pt>
                <c:pt idx="9">
                  <c:v>28888.198049993982</c:v>
                </c:pt>
                <c:pt idx="10">
                  <c:v>27120.071821209323</c:v>
                </c:pt>
                <c:pt idx="11">
                  <c:v>26098.395859246481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27759.702339916461</c:v>
                </c:pt>
                <c:pt idx="1">
                  <c:v>23134.656717628452</c:v>
                </c:pt>
                <c:pt idx="2">
                  <c:v>27344.215093880532</c:v>
                </c:pt>
                <c:pt idx="3">
                  <c:v>27351.129405085365</c:v>
                </c:pt>
                <c:pt idx="4">
                  <c:v>29430.451356502697</c:v>
                </c:pt>
                <c:pt idx="5">
                  <c:v>29850.967192505777</c:v>
                </c:pt>
                <c:pt idx="6">
                  <c:v>29069.021452613651</c:v>
                </c:pt>
                <c:pt idx="7">
                  <c:v>31916.460521513443</c:v>
                </c:pt>
                <c:pt idx="8">
                  <c:v>28908.106573664787</c:v>
                </c:pt>
                <c:pt idx="9">
                  <c:v>25565.351393000528</c:v>
                </c:pt>
                <c:pt idx="10">
                  <c:v>26583.955148221743</c:v>
                </c:pt>
                <c:pt idx="11">
                  <c:v>27920.617218865322</c:v>
                </c:pt>
              </c:numCache>
            </c:numRef>
          </c:val>
        </c:ser>
        <c:marker val="1"/>
        <c:axId val="90386432"/>
        <c:axId val="90388736"/>
      </c:lineChart>
      <c:catAx>
        <c:axId val="903864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388736"/>
        <c:crossesAt val="0"/>
        <c:auto val="1"/>
        <c:lblAlgn val="ctr"/>
        <c:lblOffset val="100"/>
      </c:catAx>
      <c:valAx>
        <c:axId val="90388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38643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05"/>
          <c:w val="0.52418879056047263"/>
          <c:h val="7.5527441092335404E-2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3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175.10430645358059</c:v>
                </c:pt>
                <c:pt idx="1">
                  <c:v>111.25411736000974</c:v>
                </c:pt>
                <c:pt idx="2">
                  <c:v>346.33890447724775</c:v>
                </c:pt>
                <c:pt idx="3">
                  <c:v>349.2411857996828</c:v>
                </c:pt>
                <c:pt idx="4">
                  <c:v>170.26717091618886</c:v>
                </c:pt>
                <c:pt idx="5">
                  <c:v>225.41051604245456</c:v>
                </c:pt>
                <c:pt idx="6">
                  <c:v>189.61571306575578</c:v>
                </c:pt>
                <c:pt idx="7">
                  <c:v>242.8242039770648</c:v>
                </c:pt>
                <c:pt idx="8">
                  <c:v>241.85677686958641</c:v>
                </c:pt>
                <c:pt idx="9">
                  <c:v>204.12711967793098</c:v>
                </c:pt>
                <c:pt idx="10">
                  <c:v>67.719897523484207</c:v>
                </c:pt>
                <c:pt idx="11">
                  <c:v>169.2997438087105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33.272002453235203</c:v>
                </c:pt>
                <c:pt idx="1">
                  <c:v>173.01441275682308</c:v>
                </c:pt>
                <c:pt idx="2">
                  <c:v>529.50015332720022</c:v>
                </c:pt>
                <c:pt idx="3">
                  <c:v>403.06654400490646</c:v>
                </c:pt>
                <c:pt idx="4">
                  <c:v>331.76939589083105</c:v>
                </c:pt>
                <c:pt idx="5">
                  <c:v>447.74609015639373</c:v>
                </c:pt>
                <c:pt idx="6">
                  <c:v>426.83226004293158</c:v>
                </c:pt>
                <c:pt idx="7">
                  <c:v>284.23796381478076</c:v>
                </c:pt>
                <c:pt idx="8">
                  <c:v>547.56209751609936</c:v>
                </c:pt>
                <c:pt idx="9">
                  <c:v>292.79362158846982</c:v>
                </c:pt>
                <c:pt idx="10">
                  <c:v>352.68322600429315</c:v>
                </c:pt>
                <c:pt idx="11">
                  <c:v>222.44710211591536</c:v>
                </c:pt>
              </c:numCache>
            </c:numRef>
          </c:val>
        </c:ser>
        <c:marker val="1"/>
        <c:axId val="91543424"/>
        <c:axId val="92737920"/>
      </c:lineChart>
      <c:catAx>
        <c:axId val="9154342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37920"/>
        <c:crossesAt val="0"/>
        <c:auto val="1"/>
        <c:lblAlgn val="ctr"/>
        <c:lblOffset val="100"/>
      </c:catAx>
      <c:valAx>
        <c:axId val="927379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4342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45"/>
          <c:w val="0.52571251548946718"/>
          <c:h val="0.11075973149777101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4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607.3011692826293</c:v>
                </c:pt>
                <c:pt idx="1">
                  <c:v>603.95975982302753</c:v>
                </c:pt>
                <c:pt idx="2">
                  <c:v>365.8843358263984</c:v>
                </c:pt>
                <c:pt idx="3">
                  <c:v>681.64752975876956</c:v>
                </c:pt>
                <c:pt idx="4">
                  <c:v>691.67175813757501</c:v>
                </c:pt>
                <c:pt idx="5">
                  <c:v>668.28189192036234</c:v>
                </c:pt>
                <c:pt idx="6">
                  <c:v>260.62993784894132</c:v>
                </c:pt>
                <c:pt idx="7">
                  <c:v>311.58643210786897</c:v>
                </c:pt>
                <c:pt idx="8">
                  <c:v>322.44601285157484</c:v>
                </c:pt>
                <c:pt idx="9">
                  <c:v>355.02475508269248</c:v>
                </c:pt>
                <c:pt idx="10">
                  <c:v>254.78247129463816</c:v>
                </c:pt>
                <c:pt idx="11">
                  <c:v>125.30285473506794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355.03068133728311</c:v>
                </c:pt>
                <c:pt idx="1">
                  <c:v>308.29454083791791</c:v>
                </c:pt>
                <c:pt idx="2">
                  <c:v>338.63203554803215</c:v>
                </c:pt>
                <c:pt idx="3">
                  <c:v>354.21074904782057</c:v>
                </c:pt>
                <c:pt idx="4">
                  <c:v>296.8154887854422</c:v>
                </c:pt>
                <c:pt idx="5">
                  <c:v>353.39081675835803</c:v>
                </c:pt>
                <c:pt idx="6">
                  <c:v>300.91515023275497</c:v>
                </c:pt>
                <c:pt idx="7">
                  <c:v>342.73169699534486</c:v>
                </c:pt>
                <c:pt idx="8">
                  <c:v>602.65023275497242</c:v>
                </c:pt>
                <c:pt idx="9">
                  <c:v>619.86881083368598</c:v>
                </c:pt>
                <c:pt idx="10">
                  <c:v>313.21413457469316</c:v>
                </c:pt>
                <c:pt idx="11">
                  <c:v>722.36034701650442</c:v>
                </c:pt>
              </c:numCache>
            </c:numRef>
          </c:val>
        </c:ser>
        <c:marker val="1"/>
        <c:axId val="99058432"/>
        <c:axId val="99059968"/>
      </c:lineChart>
      <c:catAx>
        <c:axId val="990584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59968"/>
        <c:crossesAt val="0"/>
        <c:auto val="1"/>
        <c:lblAlgn val="ctr"/>
        <c:lblOffset val="100"/>
      </c:catAx>
      <c:valAx>
        <c:axId val="990599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05843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486</c:v>
                </c:pt>
                <c:pt idx="1">
                  <c:v>305</c:v>
                </c:pt>
                <c:pt idx="2">
                  <c:v>322</c:v>
                </c:pt>
                <c:pt idx="3">
                  <c:v>435</c:v>
                </c:pt>
                <c:pt idx="4">
                  <c:v>376</c:v>
                </c:pt>
                <c:pt idx="5">
                  <c:v>282</c:v>
                </c:pt>
                <c:pt idx="6">
                  <c:v>332</c:v>
                </c:pt>
                <c:pt idx="7">
                  <c:v>456</c:v>
                </c:pt>
                <c:pt idx="8">
                  <c:v>503</c:v>
                </c:pt>
                <c:pt idx="9">
                  <c:v>274</c:v>
                </c:pt>
                <c:pt idx="10">
                  <c:v>347</c:v>
                </c:pt>
                <c:pt idx="11">
                  <c:v>292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306</c:v>
                </c:pt>
                <c:pt idx="1">
                  <c:v>387</c:v>
                </c:pt>
                <c:pt idx="2">
                  <c:v>298</c:v>
                </c:pt>
                <c:pt idx="3">
                  <c:v>328</c:v>
                </c:pt>
                <c:pt idx="4">
                  <c:v>340</c:v>
                </c:pt>
                <c:pt idx="5">
                  <c:v>238</c:v>
                </c:pt>
                <c:pt idx="6">
                  <c:v>328</c:v>
                </c:pt>
                <c:pt idx="7">
                  <c:v>465</c:v>
                </c:pt>
                <c:pt idx="8">
                  <c:v>437</c:v>
                </c:pt>
                <c:pt idx="9">
                  <c:v>350</c:v>
                </c:pt>
                <c:pt idx="10">
                  <c:v>501</c:v>
                </c:pt>
                <c:pt idx="11">
                  <c:v>385</c:v>
                </c:pt>
              </c:numCache>
            </c:numRef>
          </c:val>
        </c:ser>
        <c:marker val="1"/>
        <c:axId val="100022912"/>
        <c:axId val="100045952"/>
      </c:lineChart>
      <c:catAx>
        <c:axId val="1000229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45952"/>
        <c:crosses val="autoZero"/>
        <c:auto val="1"/>
        <c:lblAlgn val="ctr"/>
        <c:lblOffset val="100"/>
      </c:catAx>
      <c:valAx>
        <c:axId val="1000459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229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66"/>
          <c:y val="0.85056911988823958"/>
          <c:w val="0.36796145739235436"/>
          <c:h val="0.1215249555499118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5">
          <cell r="F35">
            <v>27759.702339916461</v>
          </cell>
          <cell r="G35">
            <v>23134.656717628452</v>
          </cell>
          <cell r="H35">
            <v>27344.215093880532</v>
          </cell>
          <cell r="I35">
            <v>27351.129405085365</v>
          </cell>
          <cell r="J35">
            <v>29430.451356502697</v>
          </cell>
          <cell r="K35">
            <v>29850.967192505777</v>
          </cell>
          <cell r="L35">
            <v>29069.021452613651</v>
          </cell>
          <cell r="M35">
            <v>31916.460521513443</v>
          </cell>
          <cell r="N35">
            <v>28908.106573664787</v>
          </cell>
          <cell r="O35">
            <v>25565.351393000528</v>
          </cell>
          <cell r="P35">
            <v>26583.955148221743</v>
          </cell>
          <cell r="Q35">
            <v>27920.617218865322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5">
          <cell r="F35">
            <v>26826.391686394094</v>
          </cell>
          <cell r="G35">
            <v>24405.678289130523</v>
          </cell>
          <cell r="H35">
            <v>27198.980459816234</v>
          </cell>
          <cell r="I35">
            <v>28705.562733218314</v>
          </cell>
          <cell r="J35">
            <v>28509.563856678571</v>
          </cell>
          <cell r="K35">
            <v>29644.830076636041</v>
          </cell>
          <cell r="L35">
            <v>30103.009268547125</v>
          </cell>
          <cell r="M35">
            <v>30596.18825984031</v>
          </cell>
          <cell r="N35">
            <v>29954.737391164788</v>
          </cell>
          <cell r="O35">
            <v>28888.198049993982</v>
          </cell>
          <cell r="P35">
            <v>27120.071821209323</v>
          </cell>
          <cell r="Q35">
            <v>26098.395859246481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1">
          <cell r="C41">
            <v>355.03068133728311</v>
          </cell>
          <cell r="D41">
            <v>308.29454083791791</v>
          </cell>
          <cell r="E41">
            <v>338.63203554803215</v>
          </cell>
          <cell r="F41">
            <v>354.21074904782057</v>
          </cell>
          <cell r="G41">
            <v>296.8154887854422</v>
          </cell>
          <cell r="H41">
            <v>353.39081675835803</v>
          </cell>
          <cell r="I41">
            <v>300.91515023275497</v>
          </cell>
          <cell r="J41">
            <v>342.73169699534486</v>
          </cell>
          <cell r="K41">
            <v>602.65023275497242</v>
          </cell>
          <cell r="L41">
            <v>619.86881083368598</v>
          </cell>
          <cell r="M41">
            <v>313.21413457469316</v>
          </cell>
          <cell r="N41">
            <v>722.36034701650442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1">
          <cell r="C41">
            <v>607.3011692826293</v>
          </cell>
          <cell r="D41">
            <v>603.95975982302753</v>
          </cell>
          <cell r="E41">
            <v>365.8843358263984</v>
          </cell>
          <cell r="F41">
            <v>681.64752975876956</v>
          </cell>
          <cell r="G41">
            <v>691.67175813757501</v>
          </cell>
          <cell r="H41">
            <v>668.28189192036234</v>
          </cell>
          <cell r="I41">
            <v>260.62993784894132</v>
          </cell>
          <cell r="J41">
            <v>311.58643210786897</v>
          </cell>
          <cell r="K41">
            <v>322.44601285157484</v>
          </cell>
          <cell r="L41">
            <v>355.02475508269248</v>
          </cell>
          <cell r="M41">
            <v>254.78247129463816</v>
          </cell>
          <cell r="N41">
            <v>125.30285473506794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2">
          <cell r="C42">
            <v>33.272002453235203</v>
          </cell>
          <cell r="D42">
            <v>173.01441275682308</v>
          </cell>
          <cell r="E42">
            <v>529.50015332720022</v>
          </cell>
          <cell r="F42">
            <v>403.06654400490646</v>
          </cell>
          <cell r="G42">
            <v>331.76939589083105</v>
          </cell>
          <cell r="H42">
            <v>447.74609015639373</v>
          </cell>
          <cell r="I42">
            <v>426.83226004293158</v>
          </cell>
          <cell r="J42">
            <v>284.23796381478076</v>
          </cell>
          <cell r="K42">
            <v>547.56209751609936</v>
          </cell>
          <cell r="L42">
            <v>292.79362158846982</v>
          </cell>
          <cell r="M42">
            <v>352.68322600429315</v>
          </cell>
          <cell r="N42">
            <v>222.44710211591536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2">
          <cell r="C42">
            <v>175.10430645358059</v>
          </cell>
          <cell r="D42">
            <v>111.25411736000974</v>
          </cell>
          <cell r="E42">
            <v>346.33890447724775</v>
          </cell>
          <cell r="F42">
            <v>349.2411857996828</v>
          </cell>
          <cell r="G42">
            <v>170.26717091618886</v>
          </cell>
          <cell r="H42">
            <v>225.41051604245456</v>
          </cell>
          <cell r="I42">
            <v>189.61571306575578</v>
          </cell>
          <cell r="J42">
            <v>242.8242039770648</v>
          </cell>
          <cell r="K42">
            <v>241.85677686958641</v>
          </cell>
          <cell r="L42">
            <v>204.12711967793098</v>
          </cell>
          <cell r="M42">
            <v>67.719897523484207</v>
          </cell>
          <cell r="N42">
            <v>169.2997438087105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Q17" sqref="Q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775</v>
      </c>
      <c r="C7" s="15">
        <f>[1]ANTEQUERA!F35</f>
        <v>27759.702339916461</v>
      </c>
      <c r="D7" s="16">
        <f>[1]ANTEQUERA!G35</f>
        <v>23134.656717628452</v>
      </c>
      <c r="E7" s="16">
        <f>[1]ANTEQUERA!H35</f>
        <v>27344.215093880532</v>
      </c>
      <c r="F7" s="16">
        <f>[1]ANTEQUERA!I35</f>
        <v>27351.129405085365</v>
      </c>
      <c r="G7" s="16">
        <f>[1]ANTEQUERA!J35</f>
        <v>29430.451356502697</v>
      </c>
      <c r="H7" s="16">
        <f>[1]ANTEQUERA!K35</f>
        <v>29850.967192505777</v>
      </c>
      <c r="I7" s="16">
        <f>[1]ANTEQUERA!L35</f>
        <v>29069.021452613651</v>
      </c>
      <c r="J7" s="16">
        <f>[1]ANTEQUERA!M35</f>
        <v>31916.460521513443</v>
      </c>
      <c r="K7" s="16">
        <f>[1]ANTEQUERA!N35</f>
        <v>28908.106573664787</v>
      </c>
      <c r="L7" s="16">
        <f>[1]ANTEQUERA!O35</f>
        <v>25565.351393000528</v>
      </c>
      <c r="M7" s="16">
        <f>[1]ANTEQUERA!P35</f>
        <v>26583.955148221743</v>
      </c>
      <c r="N7" s="15">
        <f>[1]ANTEQUERA!Q35</f>
        <v>27920.617218865322</v>
      </c>
      <c r="O7" s="45">
        <f>SUM(C7:N7)</f>
        <v>334834.63441339874</v>
      </c>
      <c r="P7" s="46">
        <f>O7/B7</f>
        <v>432.04468956567581</v>
      </c>
      <c r="Q7" s="47">
        <f>P7/1000</f>
        <v>0.43204468956567582</v>
      </c>
    </row>
    <row r="8" spans="1:17" s="6" customFormat="1" ht="16.8" customHeight="1" thickBot="1">
      <c r="A8" s="18">
        <v>2015</v>
      </c>
      <c r="B8" s="27">
        <v>793</v>
      </c>
      <c r="C8" s="30">
        <f>[2]ANTEQUERA!F35</f>
        <v>26826.391686394094</v>
      </c>
      <c r="D8" s="19">
        <f>[2]ANTEQUERA!G35</f>
        <v>24405.678289130523</v>
      </c>
      <c r="E8" s="19">
        <f>[2]ANTEQUERA!H35</f>
        <v>27198.980459816234</v>
      </c>
      <c r="F8" s="19">
        <f>[2]ANTEQUERA!I35</f>
        <v>28705.562733218314</v>
      </c>
      <c r="G8" s="19">
        <f>[2]ANTEQUERA!J35</f>
        <v>28509.563856678571</v>
      </c>
      <c r="H8" s="19">
        <f>[2]ANTEQUERA!K35</f>
        <v>29644.830076636041</v>
      </c>
      <c r="I8" s="19">
        <f>[2]ANTEQUERA!L35</f>
        <v>30103.009268547125</v>
      </c>
      <c r="J8" s="19">
        <f>[2]ANTEQUERA!M35</f>
        <v>30596.18825984031</v>
      </c>
      <c r="K8" s="19">
        <f>[2]ANTEQUERA!N35</f>
        <v>29954.737391164788</v>
      </c>
      <c r="L8" s="19">
        <f>[2]ANTEQUERA!O35</f>
        <v>28888.198049993982</v>
      </c>
      <c r="M8" s="19">
        <f>[2]ANTEQUERA!P35</f>
        <v>27120.071821209323</v>
      </c>
      <c r="N8" s="30">
        <f>[2]ANTEQUERA!Q35</f>
        <v>26098.395859246481</v>
      </c>
      <c r="O8" s="42">
        <f>SUM(C8:N8)</f>
        <v>338051.60775187582</v>
      </c>
      <c r="P8" s="43">
        <f>O8/B8</f>
        <v>426.29458732897331</v>
      </c>
      <c r="Q8" s="44">
        <f>P8/1000</f>
        <v>0.4262945873289733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3" sqref="S13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775</v>
      </c>
      <c r="C7" s="15">
        <f>'[5]Por Municipio - 2016'!C42</f>
        <v>33.272002453235203</v>
      </c>
      <c r="D7" s="16">
        <f>'[5]Por Municipio - 2016'!D42</f>
        <v>173.01441275682308</v>
      </c>
      <c r="E7" s="16">
        <f>'[5]Por Municipio - 2016'!E42</f>
        <v>529.50015332720022</v>
      </c>
      <c r="F7" s="16">
        <f>'[5]Por Municipio - 2016'!F42</f>
        <v>403.06654400490646</v>
      </c>
      <c r="G7" s="16">
        <f>'[5]Por Municipio - 2016'!G42</f>
        <v>331.76939589083105</v>
      </c>
      <c r="H7" s="16">
        <f>'[5]Por Municipio - 2016'!H42</f>
        <v>447.74609015639373</v>
      </c>
      <c r="I7" s="16">
        <f>'[5]Por Municipio - 2016'!I42</f>
        <v>426.83226004293158</v>
      </c>
      <c r="J7" s="16">
        <f>'[5]Por Municipio - 2016'!J42</f>
        <v>284.23796381478076</v>
      </c>
      <c r="K7" s="16">
        <f>'[5]Por Municipio - 2016'!K42</f>
        <v>547.56209751609936</v>
      </c>
      <c r="L7" s="16">
        <f>'[5]Por Municipio - 2016'!L42</f>
        <v>292.79362158846982</v>
      </c>
      <c r="M7" s="16">
        <f>'[5]Por Municipio - 2016'!M42</f>
        <v>352.68322600429315</v>
      </c>
      <c r="N7" s="15">
        <f>'[5]Por Municipio - 2016'!N42</f>
        <v>222.44710211591536</v>
      </c>
      <c r="O7" s="45">
        <f>SUM(C7:N7)</f>
        <v>4044.9248696718796</v>
      </c>
      <c r="P7" s="48">
        <f>O7/B7</f>
        <v>5.2192578963508121</v>
      </c>
      <c r="Q7" s="49">
        <f>P7/1000</f>
        <v>5.2192578963508119E-3</v>
      </c>
    </row>
    <row r="8" spans="1:17" s="7" customFormat="1" ht="16.8" customHeight="1" thickBot="1">
      <c r="A8" s="18">
        <v>2015</v>
      </c>
      <c r="B8" s="27">
        <v>793</v>
      </c>
      <c r="C8" s="30">
        <f>'[6]Por Municipio - 2015'!C42</f>
        <v>175.10430645358059</v>
      </c>
      <c r="D8" s="19">
        <f>'[6]Por Municipio - 2015'!D42</f>
        <v>111.25411736000974</v>
      </c>
      <c r="E8" s="19">
        <f>'[6]Por Municipio - 2015'!E42</f>
        <v>346.33890447724775</v>
      </c>
      <c r="F8" s="19">
        <f>'[6]Por Municipio - 2015'!F42</f>
        <v>349.2411857996828</v>
      </c>
      <c r="G8" s="19">
        <f>'[6]Por Municipio - 2015'!G42</f>
        <v>170.26717091618886</v>
      </c>
      <c r="H8" s="19">
        <f>'[6]Por Municipio - 2015'!H42</f>
        <v>225.41051604245456</v>
      </c>
      <c r="I8" s="19">
        <f>'[6]Por Municipio - 2015'!I42</f>
        <v>189.61571306575578</v>
      </c>
      <c r="J8" s="19">
        <f>'[6]Por Municipio - 2015'!J42</f>
        <v>242.8242039770648</v>
      </c>
      <c r="K8" s="19">
        <f>'[6]Por Municipio - 2015'!K42</f>
        <v>241.85677686958641</v>
      </c>
      <c r="L8" s="19">
        <f>'[6]Por Municipio - 2015'!L42</f>
        <v>204.12711967793098</v>
      </c>
      <c r="M8" s="19">
        <f>'[6]Por Municipio - 2015'!M42</f>
        <v>67.719897523484207</v>
      </c>
      <c r="N8" s="30">
        <f>'[6]Por Municipio - 2015'!N42</f>
        <v>169.2997438087105</v>
      </c>
      <c r="O8" s="42">
        <f>SUM(C8:N8)</f>
        <v>2493.0596559716969</v>
      </c>
      <c r="P8" s="50">
        <f>O8/B8</f>
        <v>3.1438331096742709</v>
      </c>
      <c r="Q8" s="51">
        <f>P8/1000</f>
        <v>3.1438331096742709E-3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6" sqref="T16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775</v>
      </c>
      <c r="C7" s="25">
        <f>'[3]VIDRIO POR MUNICIPIOS'!C41</f>
        <v>355.03068133728311</v>
      </c>
      <c r="D7" s="16">
        <f>'[3]VIDRIO POR MUNICIPIOS'!D41</f>
        <v>308.29454083791791</v>
      </c>
      <c r="E7" s="16">
        <f>'[3]VIDRIO POR MUNICIPIOS'!E41</f>
        <v>338.63203554803215</v>
      </c>
      <c r="F7" s="16">
        <f>'[3]VIDRIO POR MUNICIPIOS'!F41</f>
        <v>354.21074904782057</v>
      </c>
      <c r="G7" s="16">
        <f>'[3]VIDRIO POR MUNICIPIOS'!G41</f>
        <v>296.8154887854422</v>
      </c>
      <c r="H7" s="16">
        <f>'[3]VIDRIO POR MUNICIPIOS'!H41</f>
        <v>353.39081675835803</v>
      </c>
      <c r="I7" s="16">
        <f>'[3]VIDRIO POR MUNICIPIOS'!I41</f>
        <v>300.91515023275497</v>
      </c>
      <c r="J7" s="16">
        <f>'[3]VIDRIO POR MUNICIPIOS'!J41</f>
        <v>342.73169699534486</v>
      </c>
      <c r="K7" s="16">
        <f>'[3]VIDRIO POR MUNICIPIOS'!K41</f>
        <v>602.65023275497242</v>
      </c>
      <c r="L7" s="16">
        <f>'[3]VIDRIO POR MUNICIPIOS'!L41</f>
        <v>619.86881083368598</v>
      </c>
      <c r="M7" s="16">
        <f>'[3]VIDRIO POR MUNICIPIOS'!M41</f>
        <v>313.21413457469316</v>
      </c>
      <c r="N7" s="69">
        <f>'[3]VIDRIO POR MUNICIPIOS'!N41</f>
        <v>722.36034701650442</v>
      </c>
      <c r="O7" s="67">
        <f>SUM(C7:N7)</f>
        <v>4908.1146847228101</v>
      </c>
      <c r="P7" s="52">
        <f>O7/B7</f>
        <v>6.3330512060939483</v>
      </c>
      <c r="Q7" s="53">
        <f>P7/1000</f>
        <v>6.3330512060939485E-3</v>
      </c>
    </row>
    <row r="8" spans="1:17" s="4" customFormat="1" ht="16.8" customHeight="1" thickBot="1">
      <c r="A8" s="18">
        <v>2015</v>
      </c>
      <c r="B8" s="27">
        <v>793</v>
      </c>
      <c r="C8" s="23">
        <f>'[4]VIDRIO POR MUNICIPIOS'!C41</f>
        <v>607.3011692826293</v>
      </c>
      <c r="D8" s="70">
        <f>'[4]VIDRIO POR MUNICIPIOS'!D41</f>
        <v>603.95975982302753</v>
      </c>
      <c r="E8" s="70">
        <f>'[4]VIDRIO POR MUNICIPIOS'!E41</f>
        <v>365.8843358263984</v>
      </c>
      <c r="F8" s="70">
        <f>'[4]VIDRIO POR MUNICIPIOS'!F41</f>
        <v>681.64752975876956</v>
      </c>
      <c r="G8" s="70">
        <f>'[4]VIDRIO POR MUNICIPIOS'!G41</f>
        <v>691.67175813757501</v>
      </c>
      <c r="H8" s="70">
        <f>'[4]VIDRIO POR MUNICIPIOS'!H41</f>
        <v>668.28189192036234</v>
      </c>
      <c r="I8" s="70">
        <f>'[4]VIDRIO POR MUNICIPIOS'!I41</f>
        <v>260.62993784894132</v>
      </c>
      <c r="J8" s="70">
        <f>'[4]VIDRIO POR MUNICIPIOS'!J41</f>
        <v>311.58643210786897</v>
      </c>
      <c r="K8" s="70">
        <f>'[4]VIDRIO POR MUNICIPIOS'!K41</f>
        <v>322.44601285157484</v>
      </c>
      <c r="L8" s="70">
        <f>'[4]VIDRIO POR MUNICIPIOS'!L41</f>
        <v>355.02475508269248</v>
      </c>
      <c r="M8" s="70">
        <f>'[4]VIDRIO POR MUNICIPIOS'!M41</f>
        <v>254.78247129463816</v>
      </c>
      <c r="N8" s="71">
        <f>'[4]VIDRIO POR MUNICIPIOS'!N41</f>
        <v>125.30285473506794</v>
      </c>
      <c r="O8" s="68">
        <f>SUM(C8:N8)</f>
        <v>5248.5189086695464</v>
      </c>
      <c r="P8" s="54">
        <f>O8/B8</f>
        <v>6.6185610449805123</v>
      </c>
      <c r="Q8" s="55">
        <f>P8/1000</f>
        <v>6.6185610449805126E-3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775</v>
      </c>
      <c r="C7" s="56">
        <v>306</v>
      </c>
      <c r="D7" s="57">
        <v>387</v>
      </c>
      <c r="E7" s="58">
        <v>298</v>
      </c>
      <c r="F7" s="58">
        <v>328</v>
      </c>
      <c r="G7" s="58">
        <v>340</v>
      </c>
      <c r="H7" s="58">
        <v>238</v>
      </c>
      <c r="I7" s="58">
        <v>328</v>
      </c>
      <c r="J7" s="58">
        <v>465</v>
      </c>
      <c r="K7" s="58">
        <v>437</v>
      </c>
      <c r="L7" s="58">
        <v>350</v>
      </c>
      <c r="M7" s="58">
        <v>501</v>
      </c>
      <c r="N7" s="57">
        <v>385</v>
      </c>
      <c r="O7" s="65">
        <f>SUM(C7:N7)</f>
        <v>4363</v>
      </c>
      <c r="P7" s="66">
        <f>O7/B7</f>
        <v>5.6296774193548389</v>
      </c>
      <c r="Q7" s="59">
        <f>P7/1000</f>
        <v>5.6296774193548386E-3</v>
      </c>
    </row>
    <row r="8" spans="1:17" s="4" customFormat="1" ht="16.8" customHeight="1" thickBot="1">
      <c r="A8" s="36">
        <v>2015</v>
      </c>
      <c r="B8" s="34">
        <v>793</v>
      </c>
      <c r="C8" s="60">
        <v>486</v>
      </c>
      <c r="D8" s="61">
        <v>305</v>
      </c>
      <c r="E8" s="62">
        <v>322</v>
      </c>
      <c r="F8" s="62">
        <v>435</v>
      </c>
      <c r="G8" s="62">
        <v>376</v>
      </c>
      <c r="H8" s="62">
        <v>282</v>
      </c>
      <c r="I8" s="62">
        <v>332</v>
      </c>
      <c r="J8" s="62">
        <v>456</v>
      </c>
      <c r="K8" s="62">
        <v>503</v>
      </c>
      <c r="L8" s="62">
        <v>274</v>
      </c>
      <c r="M8" s="62">
        <v>347</v>
      </c>
      <c r="N8" s="63">
        <v>292</v>
      </c>
      <c r="O8" s="40">
        <f>SUM(C8:N8)</f>
        <v>4410</v>
      </c>
      <c r="P8" s="64">
        <f>O8/B8</f>
        <v>5.5611601513240858</v>
      </c>
      <c r="Q8" s="41">
        <f>P8/1000</f>
        <v>5.561160151324086E-3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