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L7" i="2"/>
  <c r="M7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C7"/>
  <c r="D7" i="3"/>
  <c r="E7"/>
  <c r="F7"/>
  <c r="G7"/>
  <c r="H7"/>
  <c r="I7"/>
  <c r="J7"/>
  <c r="K7"/>
  <c r="L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C9"/>
  <c r="O7" i="3" l="1"/>
  <c r="P7" s="1"/>
  <c r="Q7" s="1"/>
  <c r="O7" i="1"/>
  <c r="P7" s="1"/>
  <c r="Q7" s="1"/>
  <c r="O7" i="2"/>
  <c r="P7" s="1"/>
  <c r="Q7" s="1"/>
  <c r="D8" i="1"/>
  <c r="E8"/>
  <c r="F8"/>
  <c r="G8"/>
  <c r="H8"/>
  <c r="I8"/>
  <c r="J8"/>
  <c r="K8"/>
  <c r="L8"/>
  <c r="M8"/>
  <c r="N8"/>
  <c r="C8"/>
  <c r="O9" i="3" l="1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P9" i="3" l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<sst xmlns="http://schemas.openxmlformats.org/spreadsheetml/2006/main" count="76" uniqueCount="23">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</sst>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12090</c:v>
                </c:pt>
                <c:pt idx="1">
                  <c:v>11700</c:v>
                </c:pt>
                <c:pt idx="2">
                  <c:v>14700</c:v>
                </c:pt>
                <c:pt idx="3">
                  <c:v>12260</c:v>
                </c:pt>
                <c:pt idx="4">
                  <c:v>12720</c:v>
                </c:pt>
                <c:pt idx="5">
                  <c:v>15540</c:v>
                </c:pt>
                <c:pt idx="6">
                  <c:v>13260</c:v>
                </c:pt>
                <c:pt idx="7">
                  <c:v>17810</c:v>
                </c:pt>
                <c:pt idx="8">
                  <c:v>13440</c:v>
                </c:pt>
                <c:pt idx="9">
                  <c:v>15660</c:v>
                </c:pt>
                <c:pt idx="10">
                  <c:v>14180</c:v>
                </c:pt>
                <c:pt idx="11">
                  <c:v>13320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15880</c:v>
                </c:pt>
                <c:pt idx="1">
                  <c:v>8940</c:v>
                </c:pt>
                <c:pt idx="2">
                  <c:v>14700</c:v>
                </c:pt>
                <c:pt idx="3">
                  <c:v>12100</c:v>
                </c:pt>
                <c:pt idx="4">
                  <c:v>13160</c:v>
                </c:pt>
                <c:pt idx="5">
                  <c:v>16360</c:v>
                </c:pt>
                <c:pt idx="6">
                  <c:v>13760</c:v>
                </c:pt>
                <c:pt idx="7">
                  <c:v>15670</c:v>
                </c:pt>
                <c:pt idx="8">
                  <c:v>17000</c:v>
                </c:pt>
                <c:pt idx="9">
                  <c:v>15400</c:v>
                </c:pt>
                <c:pt idx="10">
                  <c:v>12900</c:v>
                </c:pt>
                <c:pt idx="11">
                  <c:v>15840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17814.42110295565</c:v>
                </c:pt>
                <c:pt idx="1">
                  <c:v>15085.351106611546</c:v>
                </c:pt>
                <c:pt idx="2">
                  <c:v>18058.1568660536</c:v>
                </c:pt>
                <c:pt idx="3">
                  <c:v>17923.732388424873</c:v>
                </c:pt>
                <c:pt idx="4">
                  <c:v>18658.848674034703</c:v>
                </c:pt>
                <c:pt idx="5">
                  <c:v>17838.803115948143</c:v>
                </c:pt>
                <c:pt idx="6">
                  <c:v>18389.718496020698</c:v>
                </c:pt>
                <c:pt idx="7">
                  <c:v>18344.722854973425</c:v>
                </c:pt>
                <c:pt idx="8">
                  <c:v>23252.903624961331</c:v>
                </c:pt>
                <c:pt idx="9">
                  <c:v>22609.465957985321</c:v>
                </c:pt>
                <c:pt idx="10">
                  <c:v>19621.052335554992</c:v>
                </c:pt>
                <c:pt idx="11">
                  <c:v>26879.73227593577</c:v>
                </c:pt>
              </c:numCache>
            </c:numRef>
          </c:val>
        </c:ser>
        <c:marker val="1"/>
        <c:axId val="81629184"/>
        <c:axId val="81631104"/>
      </c:lineChart>
      <c:catAx>
        <c:axId val="816291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31104"/>
        <c:crossesAt val="0"/>
        <c:auto val="1"/>
        <c:lblAlgn val="ctr"/>
        <c:lblOffset val="100"/>
      </c:catAx>
      <c:valAx>
        <c:axId val="816311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2918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83"/>
          <c:w val="0.51536421775074071"/>
          <c:h val="0.11075987390302421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4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549.67712801986909</c:v>
                </c:pt>
                <c:pt idx="1">
                  <c:v>208.96816437118989</c:v>
                </c:pt>
                <c:pt idx="2">
                  <c:v>311.18085346579363</c:v>
                </c:pt>
                <c:pt idx="3">
                  <c:v>354.33732219462632</c:v>
                </c:pt>
                <c:pt idx="4">
                  <c:v>508.79205238202752</c:v>
                </c:pt>
                <c:pt idx="5">
                  <c:v>408.85075637841499</c:v>
                </c:pt>
                <c:pt idx="6">
                  <c:v>495.16369383608037</c:v>
                </c:pt>
                <c:pt idx="7">
                  <c:v>692.77489275231437</c:v>
                </c:pt>
                <c:pt idx="8">
                  <c:v>395.22239783246783</c:v>
                </c:pt>
                <c:pt idx="9">
                  <c:v>399.7651840144502</c:v>
                </c:pt>
                <c:pt idx="10">
                  <c:v>320.26642582975842</c:v>
                </c:pt>
                <c:pt idx="11">
                  <c:v>293.00970873786406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246.12317235268054</c:v>
                </c:pt>
                <c:pt idx="1">
                  <c:v>239.41072219760744</c:v>
                </c:pt>
                <c:pt idx="2">
                  <c:v>241.64820558263182</c:v>
                </c:pt>
                <c:pt idx="3">
                  <c:v>299.82277359326542</c:v>
                </c:pt>
                <c:pt idx="4">
                  <c:v>378.13469206911827</c:v>
                </c:pt>
                <c:pt idx="5">
                  <c:v>203.61098803721754</c:v>
                </c:pt>
                <c:pt idx="6">
                  <c:v>257.31058927780236</c:v>
                </c:pt>
                <c:pt idx="7">
                  <c:v>396.03455914931322</c:v>
                </c:pt>
                <c:pt idx="8">
                  <c:v>391.55959237926453</c:v>
                </c:pt>
                <c:pt idx="9">
                  <c:v>185.71112095702259</c:v>
                </c:pt>
                <c:pt idx="10">
                  <c:v>436.30926007975188</c:v>
                </c:pt>
                <c:pt idx="11">
                  <c:v>232.69827204253434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311.12091791703443</c:v>
                </c:pt>
                <c:pt idx="1">
                  <c:v>218.44660194174756</c:v>
                </c:pt>
                <c:pt idx="2">
                  <c:v>770.07943512797885</c:v>
                </c:pt>
                <c:pt idx="3">
                  <c:v>127.97881729920566</c:v>
                </c:pt>
                <c:pt idx="4">
                  <c:v>266.99029126213594</c:v>
                </c:pt>
                <c:pt idx="5">
                  <c:v>174.3159752868491</c:v>
                </c:pt>
                <c:pt idx="6">
                  <c:v>322.15357458075903</c:v>
                </c:pt>
                <c:pt idx="7">
                  <c:v>445.71932921447484</c:v>
                </c:pt>
                <c:pt idx="8">
                  <c:v>211.8270079435128</c:v>
                </c:pt>
                <c:pt idx="9">
                  <c:v>701.67696381288613</c:v>
                </c:pt>
                <c:pt idx="10">
                  <c:v>472.19770520741395</c:v>
                </c:pt>
                <c:pt idx="11">
                  <c:v>233.89232127096204</c:v>
                </c:pt>
              </c:numCache>
            </c:numRef>
          </c:val>
        </c:ser>
        <c:marker val="1"/>
        <c:axId val="81766272"/>
        <c:axId val="81767808"/>
      </c:lineChart>
      <c:catAx>
        <c:axId val="8176627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67808"/>
        <c:crossesAt val="0"/>
        <c:auto val="1"/>
        <c:lblAlgn val="ctr"/>
        <c:lblOffset val="100"/>
      </c:catAx>
      <c:valAx>
        <c:axId val="817678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6627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95"/>
          <c:w val="0.53500837520938038"/>
          <c:h val="0.12522118328958876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9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624.79156031989112</c:v>
                </c:pt>
                <c:pt idx="1">
                  <c:v>0</c:v>
                </c:pt>
                <c:pt idx="2">
                  <c:v>628.21507571890413</c:v>
                </c:pt>
                <c:pt idx="3">
                  <c:v>638.48562191594351</c:v>
                </c:pt>
                <c:pt idx="4">
                  <c:v>475.86864046282113</c:v>
                </c:pt>
                <c:pt idx="5">
                  <c:v>722.36174919176449</c:v>
                </c:pt>
                <c:pt idx="6">
                  <c:v>694.9736259996597</c:v>
                </c:pt>
                <c:pt idx="7">
                  <c:v>0</c:v>
                </c:pt>
                <c:pt idx="8">
                  <c:v>665.8737451080483</c:v>
                </c:pt>
                <c:pt idx="9">
                  <c:v>1169.1305087629742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507.79286073403722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671.97921903804252</c:v>
                </c:pt>
                <c:pt idx="8">
                  <c:v>671.97921903804252</c:v>
                </c:pt>
                <c:pt idx="9">
                  <c:v>682.13507625272337</c:v>
                </c:pt>
                <c:pt idx="10">
                  <c:v>709.21736215853866</c:v>
                </c:pt>
                <c:pt idx="11">
                  <c:v>575.49857549857552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1321.7821782178219</c:v>
                </c:pt>
                <c:pt idx="1">
                  <c:v>1044.5544554455446</c:v>
                </c:pt>
                <c:pt idx="2">
                  <c:v>602.31023102310235</c:v>
                </c:pt>
                <c:pt idx="3">
                  <c:v>651.8151815181518</c:v>
                </c:pt>
                <c:pt idx="4">
                  <c:v>924.0924092409241</c:v>
                </c:pt>
                <c:pt idx="5">
                  <c:v>509.9009900990099</c:v>
                </c:pt>
                <c:pt idx="6">
                  <c:v>726.07260726072604</c:v>
                </c:pt>
                <c:pt idx="7">
                  <c:v>612.21122112211219</c:v>
                </c:pt>
                <c:pt idx="8">
                  <c:v>584.1584158415842</c:v>
                </c:pt>
                <c:pt idx="9">
                  <c:v>640.2640264026403</c:v>
                </c:pt>
                <c:pt idx="10">
                  <c:v>557.75577557755776</c:v>
                </c:pt>
                <c:pt idx="11">
                  <c:v>595.70957095709571</c:v>
                </c:pt>
              </c:numCache>
            </c:numRef>
          </c:val>
        </c:ser>
        <c:marker val="1"/>
        <c:axId val="83548800"/>
        <c:axId val="83548416"/>
      </c:lineChart>
      <c:catAx>
        <c:axId val="835488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416"/>
        <c:crossesAt val="0"/>
        <c:auto val="1"/>
        <c:lblAlgn val="ctr"/>
        <c:lblOffset val="100"/>
      </c:catAx>
      <c:valAx>
        <c:axId val="83548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88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309581909874769"/>
          <c:h val="0.13048372504573288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601.08108108108104</c:v>
                </c:pt>
                <c:pt idx="1">
                  <c:v>454.05405405405406</c:v>
                </c:pt>
                <c:pt idx="2">
                  <c:v>583.78378378378375</c:v>
                </c:pt>
                <c:pt idx="3">
                  <c:v>571.89189189189187</c:v>
                </c:pt>
                <c:pt idx="4">
                  <c:v>729.72972972972968</c:v>
                </c:pt>
                <c:pt idx="5">
                  <c:v>495.1351351351351</c:v>
                </c:pt>
                <c:pt idx="6">
                  <c:v>668.10810810810813</c:v>
                </c:pt>
                <c:pt idx="7">
                  <c:v>590.2702702702702</c:v>
                </c:pt>
                <c:pt idx="8">
                  <c:v>450.81081081081084</c:v>
                </c:pt>
                <c:pt idx="9">
                  <c:v>691.57894736842104</c:v>
                </c:pt>
                <c:pt idx="10">
                  <c:v>511.57894736842104</c:v>
                </c:pt>
                <c:pt idx="11">
                  <c:v>369.72972972972974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408</c:v>
                </c:pt>
                <c:pt idx="1">
                  <c:v>516</c:v>
                </c:pt>
                <c:pt idx="2">
                  <c:v>397</c:v>
                </c:pt>
                <c:pt idx="3">
                  <c:v>437</c:v>
                </c:pt>
                <c:pt idx="4">
                  <c:v>453</c:v>
                </c:pt>
                <c:pt idx="5">
                  <c:v>318</c:v>
                </c:pt>
                <c:pt idx="6">
                  <c:v>438</c:v>
                </c:pt>
                <c:pt idx="7">
                  <c:v>619</c:v>
                </c:pt>
                <c:pt idx="8">
                  <c:v>583</c:v>
                </c:pt>
                <c:pt idx="9">
                  <c:v>467</c:v>
                </c:pt>
                <c:pt idx="10">
                  <c:v>668</c:v>
                </c:pt>
                <c:pt idx="11">
                  <c:v>514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648</c:v>
                </c:pt>
                <c:pt idx="1">
                  <c:v>407</c:v>
                </c:pt>
                <c:pt idx="2">
                  <c:v>429</c:v>
                </c:pt>
                <c:pt idx="3">
                  <c:v>579</c:v>
                </c:pt>
                <c:pt idx="4">
                  <c:v>502</c:v>
                </c:pt>
                <c:pt idx="5">
                  <c:v>376</c:v>
                </c:pt>
                <c:pt idx="6">
                  <c:v>443</c:v>
                </c:pt>
                <c:pt idx="7">
                  <c:v>608</c:v>
                </c:pt>
                <c:pt idx="8">
                  <c:v>670</c:v>
                </c:pt>
                <c:pt idx="9">
                  <c:v>365</c:v>
                </c:pt>
                <c:pt idx="10">
                  <c:v>463</c:v>
                </c:pt>
                <c:pt idx="11">
                  <c:v>389</c:v>
                </c:pt>
              </c:numCache>
            </c:numRef>
          </c:val>
        </c:ser>
        <c:marker val="1"/>
        <c:axId val="84118528"/>
        <c:axId val="91558656"/>
      </c:lineChart>
      <c:catAx>
        <c:axId val="841185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58656"/>
        <c:crosses val="autoZero"/>
        <c:auto val="1"/>
        <c:lblAlgn val="ctr"/>
        <c:lblOffset val="100"/>
      </c:catAx>
      <c:valAx>
        <c:axId val="91558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11852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72"/>
          <c:y val="0.85056911988823958"/>
          <c:w val="0.47204776304566964"/>
          <c:h val="0.14943089802362719"/>
        </c:manualLayout>
      </c:layout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</xdr:colOff>
      <xdr:row>10</xdr:row>
      <xdr:rowOff>68580</xdr:rowOff>
    </xdr:from>
    <xdr:to>
      <xdr:col>15</xdr:col>
      <xdr:colOff>685800</xdr:colOff>
      <xdr:row>30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28575</xdr:rowOff>
    </xdr:from>
    <xdr:to>
      <xdr:col>16</xdr:col>
      <xdr:colOff>215265</xdr:colOff>
      <xdr:row>31</xdr:row>
      <xdr:rowOff>51435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12090</v>
          </cell>
          <cell r="G32">
            <v>11700</v>
          </cell>
          <cell r="H32">
            <v>14700</v>
          </cell>
          <cell r="I32">
            <v>12260</v>
          </cell>
          <cell r="J32">
            <v>12720</v>
          </cell>
          <cell r="K32">
            <v>15540</v>
          </cell>
          <cell r="L32">
            <v>13260</v>
          </cell>
          <cell r="M32">
            <v>17810</v>
          </cell>
          <cell r="N32">
            <v>13440</v>
          </cell>
          <cell r="O32">
            <v>15660</v>
          </cell>
          <cell r="P32">
            <v>14180</v>
          </cell>
          <cell r="Q32">
            <v>13320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8">
          <cell r="E78">
            <v>601.08108108108104</v>
          </cell>
          <cell r="F78">
            <v>454.05405405405406</v>
          </cell>
          <cell r="G78">
            <v>583.78378378378375</v>
          </cell>
          <cell r="H78">
            <v>571.89189189189187</v>
          </cell>
          <cell r="I78">
            <v>729.72972972972968</v>
          </cell>
          <cell r="J78">
            <v>495.1351351351351</v>
          </cell>
          <cell r="K78">
            <v>668.10810810810813</v>
          </cell>
          <cell r="L78">
            <v>590.2702702702702</v>
          </cell>
          <cell r="M78">
            <v>450.81081081081084</v>
          </cell>
          <cell r="N78">
            <v>691.57894736842104</v>
          </cell>
          <cell r="O78">
            <v>511.57894736842104</v>
          </cell>
          <cell r="P78">
            <v>369.72972972972974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34220</v>
          </cell>
        </row>
        <row r="32">
          <cell r="F32">
            <v>15880</v>
          </cell>
          <cell r="G32">
            <v>8940</v>
          </cell>
          <cell r="H32">
            <v>14700</v>
          </cell>
          <cell r="I32">
            <v>12100</v>
          </cell>
          <cell r="J32">
            <v>13160</v>
          </cell>
          <cell r="K32">
            <v>16360</v>
          </cell>
          <cell r="L32">
            <v>13760</v>
          </cell>
          <cell r="M32">
            <v>15670</v>
          </cell>
          <cell r="N32">
            <v>17000</v>
          </cell>
          <cell r="O32">
            <v>15400</v>
          </cell>
          <cell r="P32">
            <v>12900</v>
          </cell>
          <cell r="Q32">
            <v>15840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17814.42110295565</v>
          </cell>
          <cell r="G31">
            <v>15085.351106611546</v>
          </cell>
          <cell r="H31">
            <v>18058.1568660536</v>
          </cell>
          <cell r="I31">
            <v>17923.732388424873</v>
          </cell>
          <cell r="J31">
            <v>18658.848674034703</v>
          </cell>
          <cell r="K31">
            <v>17838.803115948143</v>
          </cell>
          <cell r="L31">
            <v>18389.718496020698</v>
          </cell>
          <cell r="M31">
            <v>18344.722854973425</v>
          </cell>
          <cell r="N31">
            <v>23252.903624961331</v>
          </cell>
          <cell r="O31">
            <v>22609.465957985321</v>
          </cell>
          <cell r="P31">
            <v>19621.052335554992</v>
          </cell>
          <cell r="Q31">
            <v>17279.73227593577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9600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85">
          <cell r="C85">
            <v>549.67712801986909</v>
          </cell>
          <cell r="D85">
            <v>208.96816437118989</v>
          </cell>
          <cell r="E85">
            <v>311.18085346579363</v>
          </cell>
          <cell r="F85">
            <v>354.33732219462632</v>
          </cell>
          <cell r="G85">
            <v>508.79205238202752</v>
          </cell>
          <cell r="H85">
            <v>408.85075637841499</v>
          </cell>
          <cell r="I85">
            <v>495.16369383608037</v>
          </cell>
          <cell r="J85">
            <v>692.77489275231437</v>
          </cell>
          <cell r="K85">
            <v>395.22239783246783</v>
          </cell>
          <cell r="L85">
            <v>399.7651840144502</v>
          </cell>
          <cell r="M85">
            <v>320.26642582975842</v>
          </cell>
          <cell r="N85">
            <v>293.00970873786406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169.26482645531564</v>
          </cell>
        </row>
        <row r="85">
          <cell r="C85">
            <v>246.12317235268054</v>
          </cell>
          <cell r="D85">
            <v>239.41072219760744</v>
          </cell>
          <cell r="E85">
            <v>241.64820558263182</v>
          </cell>
          <cell r="F85">
            <v>299.82277359326542</v>
          </cell>
          <cell r="G85">
            <v>378.13469206911827</v>
          </cell>
          <cell r="H85">
            <v>203.61098803721754</v>
          </cell>
          <cell r="I85">
            <v>257.31058927780236</v>
          </cell>
          <cell r="J85">
            <v>396.03455914931322</v>
          </cell>
          <cell r="K85">
            <v>391.55959237926453</v>
          </cell>
          <cell r="L85">
            <v>185.71112095702259</v>
          </cell>
          <cell r="M85">
            <v>436.30926007975188</v>
          </cell>
          <cell r="N85">
            <v>232.69827204253434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311.12091791703443</v>
          </cell>
          <cell r="D85">
            <v>218.44660194174756</v>
          </cell>
          <cell r="E85">
            <v>770.07943512797885</v>
          </cell>
          <cell r="F85">
            <v>127.97881729920566</v>
          </cell>
          <cell r="G85">
            <v>266.99029126213594</v>
          </cell>
          <cell r="H85">
            <v>174.3159752868491</v>
          </cell>
          <cell r="I85">
            <v>322.15357458075903</v>
          </cell>
          <cell r="J85">
            <v>445.71932921447484</v>
          </cell>
          <cell r="K85">
            <v>211.8270079435128</v>
          </cell>
          <cell r="L85">
            <v>701.67696381288613</v>
          </cell>
          <cell r="M85">
            <v>472.19770520741395</v>
          </cell>
          <cell r="N85">
            <v>233.89232127096204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624.79156031989112</v>
          </cell>
          <cell r="D84">
            <v>0</v>
          </cell>
          <cell r="E84">
            <v>628.21507571890413</v>
          </cell>
          <cell r="F84">
            <v>638.48562191594351</v>
          </cell>
          <cell r="G84">
            <v>475.86864046282113</v>
          </cell>
          <cell r="H84">
            <v>722.36174919176449</v>
          </cell>
          <cell r="I84">
            <v>694.9736259996597</v>
          </cell>
          <cell r="J84">
            <v>0</v>
          </cell>
          <cell r="K84">
            <v>665.8737451080483</v>
          </cell>
          <cell r="L84">
            <v>1169.1305087629742</v>
          </cell>
          <cell r="M84">
            <v>0</v>
          </cell>
          <cell r="N8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3">
          <cell r="C83">
            <v>630.55697972500582</v>
          </cell>
        </row>
        <row r="84">
          <cell r="C84">
            <v>0</v>
          </cell>
          <cell r="D84">
            <v>0</v>
          </cell>
          <cell r="E84">
            <v>507.79286073403722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671.97921903804252</v>
          </cell>
          <cell r="K84">
            <v>671.97921903804252</v>
          </cell>
          <cell r="L84">
            <v>682.13507625272337</v>
          </cell>
          <cell r="M84">
            <v>709.21736215853866</v>
          </cell>
          <cell r="N84">
            <v>575.49857549857552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1321.7821782178219</v>
          </cell>
          <cell r="D84">
            <v>1044.5544554455446</v>
          </cell>
          <cell r="E84">
            <v>602.31023102310235</v>
          </cell>
          <cell r="F84">
            <v>651.8151815181518</v>
          </cell>
          <cell r="G84">
            <v>924.0924092409241</v>
          </cell>
          <cell r="H84">
            <v>509.9009900990099</v>
          </cell>
          <cell r="I84">
            <v>726.07260726072604</v>
          </cell>
          <cell r="J84">
            <v>612.21122112211219</v>
          </cell>
          <cell r="K84">
            <v>584.1584158415842</v>
          </cell>
          <cell r="L84">
            <v>640.2640264026403</v>
          </cell>
          <cell r="M84">
            <v>557.75577557755776</v>
          </cell>
          <cell r="N84">
            <v>595.70957095709571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J7" sqref="J7: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57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58" t="s">
        <v>9</v>
      </c>
      <c r="K6" s="58" t="s">
        <v>10</v>
      </c>
      <c r="L6" s="58" t="s">
        <v>11</v>
      </c>
      <c r="M6" s="58" t="s">
        <v>12</v>
      </c>
      <c r="N6" s="59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503</v>
      </c>
      <c r="C7" s="69">
        <f>[1]RONDA!F32</f>
        <v>12090</v>
      </c>
      <c r="D7" s="14">
        <f>[1]RONDA!G32</f>
        <v>11700</v>
      </c>
      <c r="E7" s="14">
        <f>[1]RONDA!H32</f>
        <v>14700</v>
      </c>
      <c r="F7" s="14">
        <f>[1]RONDA!I32</f>
        <v>12260</v>
      </c>
      <c r="G7" s="14">
        <f>[1]RONDA!J32</f>
        <v>12720</v>
      </c>
      <c r="H7" s="14">
        <f>[1]RONDA!K32</f>
        <v>15540</v>
      </c>
      <c r="I7" s="14">
        <f>[1]RONDA!L32</f>
        <v>13260</v>
      </c>
      <c r="J7" s="14">
        <f>[1]RONDA!M32</f>
        <v>17810</v>
      </c>
      <c r="K7" s="14">
        <f>[1]RONDA!N32</f>
        <v>13440</v>
      </c>
      <c r="L7" s="14">
        <f>[1]RONDA!O32</f>
        <v>15660</v>
      </c>
      <c r="M7" s="14">
        <f>[1]RONDA!P32</f>
        <v>14180</v>
      </c>
      <c r="N7" s="70">
        <f>[1]RONDA!Q32</f>
        <v>13320</v>
      </c>
      <c r="O7" s="48">
        <f>SUM(C7:N7)</f>
        <v>166680</v>
      </c>
      <c r="P7" s="29">
        <f>O7/B7</f>
        <v>331.37176938369782</v>
      </c>
      <c r="Q7" s="30">
        <f>P7/1000</f>
        <v>0.33137176938369783</v>
      </c>
    </row>
    <row r="8" spans="1:17" s="5" customFormat="1" ht="17.100000000000001" customHeight="1">
      <c r="A8" s="67">
        <v>2016</v>
      </c>
      <c r="B8" s="68">
        <v>505</v>
      </c>
      <c r="C8" s="71">
        <f>[2]RONDA!F32</f>
        <v>15880</v>
      </c>
      <c r="D8" s="50">
        <f>[2]RONDA!G32</f>
        <v>8940</v>
      </c>
      <c r="E8" s="50">
        <f>[2]RONDA!H32</f>
        <v>14700</v>
      </c>
      <c r="F8" s="50">
        <f>[2]RONDA!I32</f>
        <v>12100</v>
      </c>
      <c r="G8" s="50">
        <f>[2]RONDA!J32</f>
        <v>13160</v>
      </c>
      <c r="H8" s="50">
        <f>[2]RONDA!K32</f>
        <v>16360</v>
      </c>
      <c r="I8" s="50">
        <f>[2]RONDA!L32</f>
        <v>13760</v>
      </c>
      <c r="J8" s="50">
        <f>[2]RONDA!M32</f>
        <v>15670</v>
      </c>
      <c r="K8" s="50">
        <f>[2]RONDA!N32</f>
        <v>17000</v>
      </c>
      <c r="L8" s="50">
        <f>[2]RONDA!O32</f>
        <v>15400</v>
      </c>
      <c r="M8" s="50">
        <f>[2]RONDA!P32</f>
        <v>12900</v>
      </c>
      <c r="N8" s="72">
        <f>[2]RONDA!Q32</f>
        <v>15840</v>
      </c>
      <c r="O8" s="48">
        <f>SUM(C8:N8)</f>
        <v>171710</v>
      </c>
      <c r="P8" s="29">
        <f>O8/B8</f>
        <v>340.019801980198</v>
      </c>
      <c r="Q8" s="30">
        <f>P8/1000</f>
        <v>0.34001980198019799</v>
      </c>
    </row>
    <row r="9" spans="1:17" s="6" customFormat="1" ht="15" thickBot="1">
      <c r="A9" s="16">
        <v>2015</v>
      </c>
      <c r="B9" s="20">
        <v>500</v>
      </c>
      <c r="C9" s="73">
        <f>[3]RONDA!F31+[3]RONDA!F34</f>
        <v>17814.42110295565</v>
      </c>
      <c r="D9" s="17">
        <f>[3]RONDA!G31+[3]RONDA!G34</f>
        <v>15085.351106611546</v>
      </c>
      <c r="E9" s="17">
        <f>[3]RONDA!H31+[3]RONDA!H34</f>
        <v>18058.1568660536</v>
      </c>
      <c r="F9" s="17">
        <f>[3]RONDA!I31+[3]RONDA!I34</f>
        <v>17923.732388424873</v>
      </c>
      <c r="G9" s="17">
        <f>[3]RONDA!J31+[3]RONDA!J34</f>
        <v>18658.848674034703</v>
      </c>
      <c r="H9" s="17">
        <f>[3]RONDA!K31+[3]RONDA!K34</f>
        <v>17838.803115948143</v>
      </c>
      <c r="I9" s="17">
        <f>[3]RONDA!L31+[3]RONDA!L34</f>
        <v>18389.718496020698</v>
      </c>
      <c r="J9" s="17">
        <f>[3]RONDA!M31+[3]RONDA!M34</f>
        <v>18344.722854973425</v>
      </c>
      <c r="K9" s="17">
        <f>[3]RONDA!N31+[3]RONDA!N34</f>
        <v>23252.903624961331</v>
      </c>
      <c r="L9" s="17">
        <f>[3]RONDA!O31+[3]RONDA!O34</f>
        <v>22609.465957985321</v>
      </c>
      <c r="M9" s="17">
        <f>[3]RONDA!P31+[3]RONDA!P34</f>
        <v>19621.052335554992</v>
      </c>
      <c r="N9" s="74">
        <f>[3]RONDA!Q31+[3]RONDA!Q34</f>
        <v>26879.73227593577</v>
      </c>
      <c r="O9" s="49">
        <f>SUM(C9:N9)</f>
        <v>234476.90879946004</v>
      </c>
      <c r="P9" s="27">
        <f>O9/B9</f>
        <v>468.95381759892007</v>
      </c>
      <c r="Q9" s="28">
        <f>P9/1000</f>
        <v>0.46895381759892008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4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55" t="s">
        <v>9</v>
      </c>
      <c r="K6" s="55" t="s">
        <v>10</v>
      </c>
      <c r="L6" s="55" t="s">
        <v>11</v>
      </c>
      <c r="M6" s="55" t="s">
        <v>12</v>
      </c>
      <c r="N6" s="56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503</v>
      </c>
      <c r="C7" s="69">
        <f>'[4]Por Municipio - 2017'!C85</f>
        <v>549.67712801986909</v>
      </c>
      <c r="D7" s="14">
        <f>'[4]Por Municipio - 2017'!D85</f>
        <v>208.96816437118989</v>
      </c>
      <c r="E7" s="14">
        <f>'[4]Por Municipio - 2017'!E85</f>
        <v>311.18085346579363</v>
      </c>
      <c r="F7" s="14">
        <f>'[4]Por Municipio - 2017'!F85</f>
        <v>354.33732219462632</v>
      </c>
      <c r="G7" s="14">
        <f>'[4]Por Municipio - 2017'!G85</f>
        <v>508.79205238202752</v>
      </c>
      <c r="H7" s="14">
        <f>'[4]Por Municipio - 2017'!H85</f>
        <v>408.85075637841499</v>
      </c>
      <c r="I7" s="14">
        <f>'[4]Por Municipio - 2017'!I85</f>
        <v>495.16369383608037</v>
      </c>
      <c r="J7" s="14">
        <f>'[4]Por Municipio - 2017'!J85</f>
        <v>692.77489275231437</v>
      </c>
      <c r="K7" s="14">
        <f>'[4]Por Municipio - 2017'!K85</f>
        <v>395.22239783246783</v>
      </c>
      <c r="L7" s="14">
        <f>'[4]Por Municipio - 2017'!L85</f>
        <v>399.7651840144502</v>
      </c>
      <c r="M7" s="14">
        <f>'[4]Por Municipio - 2017'!M85</f>
        <v>320.26642582975842</v>
      </c>
      <c r="N7" s="70">
        <f>'[4]Por Municipio - 2017'!N85</f>
        <v>293.00970873786406</v>
      </c>
      <c r="O7" s="48">
        <f>SUM(C7:N7)</f>
        <v>4938.0085798148566</v>
      </c>
      <c r="P7" s="31">
        <f>O7/B7</f>
        <v>9.8171144727929551</v>
      </c>
      <c r="Q7" s="32">
        <f>P7/1000</f>
        <v>9.8171144727929559E-3</v>
      </c>
    </row>
    <row r="8" spans="1:17" s="13" customFormat="1" ht="17.100000000000001" customHeight="1">
      <c r="A8" s="67">
        <v>2016</v>
      </c>
      <c r="B8" s="68">
        <v>505</v>
      </c>
      <c r="C8" s="71">
        <f>'[5]Por Municipio - 2016'!C85</f>
        <v>246.12317235268054</v>
      </c>
      <c r="D8" s="50">
        <f>'[5]Por Municipio - 2016'!D85</f>
        <v>239.41072219760744</v>
      </c>
      <c r="E8" s="50">
        <f>'[5]Por Municipio - 2016'!E85</f>
        <v>241.64820558263182</v>
      </c>
      <c r="F8" s="50">
        <f>'[5]Por Municipio - 2016'!F85</f>
        <v>299.82277359326542</v>
      </c>
      <c r="G8" s="50">
        <f>'[5]Por Municipio - 2016'!G85</f>
        <v>378.13469206911827</v>
      </c>
      <c r="H8" s="50">
        <f>'[5]Por Municipio - 2016'!H85</f>
        <v>203.61098803721754</v>
      </c>
      <c r="I8" s="50">
        <f>'[5]Por Municipio - 2016'!I85</f>
        <v>257.31058927780236</v>
      </c>
      <c r="J8" s="50">
        <f>'[5]Por Municipio - 2016'!J85</f>
        <v>396.03455914931322</v>
      </c>
      <c r="K8" s="50">
        <f>'[5]Por Municipio - 2016'!K85</f>
        <v>391.55959237926453</v>
      </c>
      <c r="L8" s="50">
        <f>'[5]Por Municipio - 2016'!L85</f>
        <v>185.71112095702259</v>
      </c>
      <c r="M8" s="50">
        <f>'[5]Por Municipio - 2016'!M85</f>
        <v>436.30926007975188</v>
      </c>
      <c r="N8" s="72">
        <f>'[5]Por Municipio - 2016'!N85</f>
        <v>232.69827204253434</v>
      </c>
      <c r="O8" s="48">
        <f>SUM(C8:N8)</f>
        <v>3508.3739477182098</v>
      </c>
      <c r="P8" s="31">
        <f>O8/B8</f>
        <v>6.9472751439964551</v>
      </c>
      <c r="Q8" s="32">
        <f>P8/1000</f>
        <v>6.9472751439964547E-3</v>
      </c>
    </row>
    <row r="9" spans="1:17" s="7" customFormat="1" ht="15" thickBot="1">
      <c r="A9" s="16">
        <v>2015</v>
      </c>
      <c r="B9" s="20">
        <v>500</v>
      </c>
      <c r="C9" s="73">
        <f>'[6]Por Municipio - 2015'!C85</f>
        <v>311.12091791703443</v>
      </c>
      <c r="D9" s="17">
        <f>'[6]Por Municipio - 2015'!D85</f>
        <v>218.44660194174756</v>
      </c>
      <c r="E9" s="17">
        <f>'[6]Por Municipio - 2015'!E85</f>
        <v>770.07943512797885</v>
      </c>
      <c r="F9" s="17">
        <f>'[6]Por Municipio - 2015'!F85</f>
        <v>127.97881729920566</v>
      </c>
      <c r="G9" s="17">
        <f>'[6]Por Municipio - 2015'!G85</f>
        <v>266.99029126213594</v>
      </c>
      <c r="H9" s="17">
        <f>'[6]Por Municipio - 2015'!H85</f>
        <v>174.3159752868491</v>
      </c>
      <c r="I9" s="17">
        <f>'[6]Por Municipio - 2015'!I85</f>
        <v>322.15357458075903</v>
      </c>
      <c r="J9" s="17">
        <f>'[6]Por Municipio - 2015'!J85</f>
        <v>445.71932921447484</v>
      </c>
      <c r="K9" s="17">
        <f>'[6]Por Municipio - 2015'!K85</f>
        <v>211.8270079435128</v>
      </c>
      <c r="L9" s="17">
        <f>'[6]Por Municipio - 2015'!L85</f>
        <v>701.67696381288613</v>
      </c>
      <c r="M9" s="17">
        <f>'[6]Por Municipio - 2015'!M85</f>
        <v>472.19770520741395</v>
      </c>
      <c r="N9" s="74">
        <f>'[6]Por Municipio - 2015'!N85</f>
        <v>233.89232127096204</v>
      </c>
      <c r="O9" s="49">
        <f>SUM(C9:N9)</f>
        <v>4256.3989408649604</v>
      </c>
      <c r="P9" s="33">
        <f>O9/B9</f>
        <v>8.5127978817299201</v>
      </c>
      <c r="Q9" s="34">
        <f>P9/1000</f>
        <v>8.5127978817299207E-3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S22" sqref="S22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1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11</v>
      </c>
      <c r="M6" s="52" t="s">
        <v>12</v>
      </c>
      <c r="N6" s="53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503</v>
      </c>
      <c r="C7" s="69">
        <f>'[7]VIDRIO POR MUNICIPIOS'!C84</f>
        <v>624.79156031989112</v>
      </c>
      <c r="D7" s="14">
        <f>'[7]VIDRIO POR MUNICIPIOS'!D84</f>
        <v>0</v>
      </c>
      <c r="E7" s="14">
        <f>'[7]VIDRIO POR MUNICIPIOS'!E84</f>
        <v>628.21507571890413</v>
      </c>
      <c r="F7" s="14">
        <f>'[7]VIDRIO POR MUNICIPIOS'!F84</f>
        <v>638.48562191594351</v>
      </c>
      <c r="G7" s="14">
        <f>'[7]VIDRIO POR MUNICIPIOS'!G84</f>
        <v>475.86864046282113</v>
      </c>
      <c r="H7" s="14">
        <f>'[7]VIDRIO POR MUNICIPIOS'!H84</f>
        <v>722.36174919176449</v>
      </c>
      <c r="I7" s="14">
        <f>'[7]VIDRIO POR MUNICIPIOS'!I84</f>
        <v>694.9736259996597</v>
      </c>
      <c r="J7" s="14">
        <f>'[7]VIDRIO POR MUNICIPIOS'!J84</f>
        <v>0</v>
      </c>
      <c r="K7" s="14">
        <f>'[7]VIDRIO POR MUNICIPIOS'!K84</f>
        <v>665.8737451080483</v>
      </c>
      <c r="L7" s="14">
        <f>'[7]VIDRIO POR MUNICIPIOS'!L84</f>
        <v>1169.1305087629742</v>
      </c>
      <c r="M7" s="14">
        <f>'[7]VIDRIO POR MUNICIPIOS'!M84</f>
        <v>0</v>
      </c>
      <c r="N7" s="70">
        <f>'[7]VIDRIO POR MUNICIPIOS'!N84</f>
        <v>0</v>
      </c>
      <c r="O7" s="48">
        <f>SUM(C7:N7)</f>
        <v>5619.7005274800067</v>
      </c>
      <c r="P7" s="35">
        <f>O7/B7</f>
        <v>11.172366853836991</v>
      </c>
      <c r="Q7" s="36">
        <f>P7/1000</f>
        <v>1.117236685383699E-2</v>
      </c>
    </row>
    <row r="8" spans="1:17" s="13" customFormat="1" ht="17.100000000000001" customHeight="1">
      <c r="A8" s="67">
        <v>2016</v>
      </c>
      <c r="B8" s="68">
        <v>505</v>
      </c>
      <c r="C8" s="71">
        <f>'[8]VIDRIO POR MUNICIPIOS'!C84</f>
        <v>0</v>
      </c>
      <c r="D8" s="50">
        <f>'[8]VIDRIO POR MUNICIPIOS'!D84</f>
        <v>0</v>
      </c>
      <c r="E8" s="50">
        <f>'[8]VIDRIO POR MUNICIPIOS'!E84</f>
        <v>507.79286073403722</v>
      </c>
      <c r="F8" s="50">
        <f>'[8]VIDRIO POR MUNICIPIOS'!F84</f>
        <v>0</v>
      </c>
      <c r="G8" s="50">
        <f>'[8]VIDRIO POR MUNICIPIOS'!G84</f>
        <v>0</v>
      </c>
      <c r="H8" s="50">
        <f>'[8]VIDRIO POR MUNICIPIOS'!H84</f>
        <v>0</v>
      </c>
      <c r="I8" s="50">
        <f>'[8]VIDRIO POR MUNICIPIOS'!I84</f>
        <v>0</v>
      </c>
      <c r="J8" s="50">
        <f>'[8]VIDRIO POR MUNICIPIOS'!J84</f>
        <v>671.97921903804252</v>
      </c>
      <c r="K8" s="50">
        <f>'[8]VIDRIO POR MUNICIPIOS'!K84</f>
        <v>671.97921903804252</v>
      </c>
      <c r="L8" s="50">
        <f>'[8]VIDRIO POR MUNICIPIOS'!L84</f>
        <v>682.13507625272337</v>
      </c>
      <c r="M8" s="50">
        <f>'[8]VIDRIO POR MUNICIPIOS'!M84</f>
        <v>709.21736215853866</v>
      </c>
      <c r="N8" s="72">
        <f>'[8]VIDRIO POR MUNICIPIOS'!N84</f>
        <v>575.49857549857552</v>
      </c>
      <c r="O8" s="48">
        <f>SUM(C8:N8)</f>
        <v>3818.6023127199596</v>
      </c>
      <c r="P8" s="35">
        <f>O8/B8</f>
        <v>7.5615887380593261</v>
      </c>
      <c r="Q8" s="36">
        <f>P8/1000</f>
        <v>7.5615887380593265E-3</v>
      </c>
    </row>
    <row r="9" spans="1:17" s="4" customFormat="1" ht="15" thickBot="1">
      <c r="A9" s="16">
        <v>2015</v>
      </c>
      <c r="B9" s="20">
        <v>500</v>
      </c>
      <c r="C9" s="73">
        <f>'[9]VIDRIO POR MUNICIPIOS'!C84</f>
        <v>1321.7821782178219</v>
      </c>
      <c r="D9" s="17">
        <f>'[9]VIDRIO POR MUNICIPIOS'!D84</f>
        <v>1044.5544554455446</v>
      </c>
      <c r="E9" s="17">
        <f>'[9]VIDRIO POR MUNICIPIOS'!E84</f>
        <v>602.31023102310235</v>
      </c>
      <c r="F9" s="17">
        <f>'[9]VIDRIO POR MUNICIPIOS'!F84</f>
        <v>651.8151815181518</v>
      </c>
      <c r="G9" s="17">
        <f>'[9]VIDRIO POR MUNICIPIOS'!G84</f>
        <v>924.0924092409241</v>
      </c>
      <c r="H9" s="17">
        <f>'[9]VIDRIO POR MUNICIPIOS'!H84</f>
        <v>509.9009900990099</v>
      </c>
      <c r="I9" s="17">
        <f>'[9]VIDRIO POR MUNICIPIOS'!I84</f>
        <v>726.07260726072604</v>
      </c>
      <c r="J9" s="17">
        <f>'[9]VIDRIO POR MUNICIPIOS'!J84</f>
        <v>612.21122112211219</v>
      </c>
      <c r="K9" s="17">
        <f>'[9]VIDRIO POR MUNICIPIOS'!K84</f>
        <v>584.1584158415842</v>
      </c>
      <c r="L9" s="17">
        <f>'[9]VIDRIO POR MUNICIPIOS'!L84</f>
        <v>640.2640264026403</v>
      </c>
      <c r="M9" s="17">
        <f>'[9]VIDRIO POR MUNICIPIOS'!M84</f>
        <v>557.75577557755776</v>
      </c>
      <c r="N9" s="74">
        <f>'[9]VIDRIO POR MUNICIPIOS'!N84</f>
        <v>595.70957095709571</v>
      </c>
      <c r="O9" s="49">
        <f>SUM(C9:N9)</f>
        <v>8770.6270627062695</v>
      </c>
      <c r="P9" s="37">
        <f>O9/B9</f>
        <v>17.541254125412539</v>
      </c>
      <c r="Q9" s="38">
        <f>P9/1000</f>
        <v>1.7541254125412541E-2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2" sqref="R22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62">
        <v>503</v>
      </c>
      <c r="C7" s="64">
        <f>'[10]1.2'!E$78</f>
        <v>601.08108108108104</v>
      </c>
      <c r="D7" s="105">
        <f>'[10]1.2'!F$78</f>
        <v>454.05405405405406</v>
      </c>
      <c r="E7" s="105">
        <f>'[10]1.2'!G$78</f>
        <v>583.78378378378375</v>
      </c>
      <c r="F7" s="105">
        <f>'[10]1.2'!H$78</f>
        <v>571.89189189189187</v>
      </c>
      <c r="G7" s="105">
        <f>'[10]1.2'!I$78</f>
        <v>729.72972972972968</v>
      </c>
      <c r="H7" s="105">
        <f>'[10]1.2'!J$78</f>
        <v>495.1351351351351</v>
      </c>
      <c r="I7" s="105">
        <f>'[10]1.2'!K$78</f>
        <v>668.10810810810813</v>
      </c>
      <c r="J7" s="105">
        <f>'[10]1.2'!L$78</f>
        <v>590.2702702702702</v>
      </c>
      <c r="K7" s="105">
        <f>'[10]1.2'!M$78</f>
        <v>450.81081081081084</v>
      </c>
      <c r="L7" s="105">
        <f>'[10]1.2'!N$78</f>
        <v>691.57894736842104</v>
      </c>
      <c r="M7" s="105">
        <f>'[10]1.2'!O$78</f>
        <v>511.57894736842104</v>
      </c>
      <c r="N7" s="106">
        <f>'[10]1.2'!P$78</f>
        <v>369.72972972972974</v>
      </c>
      <c r="O7" s="46">
        <f>SUM(C7:N7)</f>
        <v>6717.7524893314358</v>
      </c>
      <c r="P7" s="45">
        <f>O7/B7</f>
        <v>13.355372742209614</v>
      </c>
      <c r="Q7" s="40">
        <f>P7/1000</f>
        <v>1.3355372742209614E-2</v>
      </c>
    </row>
    <row r="8" spans="1:17" ht="17.100000000000001" customHeight="1">
      <c r="A8" s="60">
        <v>2016</v>
      </c>
      <c r="B8" s="21">
        <v>505</v>
      </c>
      <c r="C8" s="65">
        <v>408</v>
      </c>
      <c r="D8" s="39">
        <v>516</v>
      </c>
      <c r="E8" s="39">
        <v>397</v>
      </c>
      <c r="F8" s="39">
        <v>437</v>
      </c>
      <c r="G8" s="39">
        <v>453</v>
      </c>
      <c r="H8" s="39">
        <v>318</v>
      </c>
      <c r="I8" s="39">
        <v>438</v>
      </c>
      <c r="J8" s="39">
        <v>619</v>
      </c>
      <c r="K8" s="39">
        <v>583</v>
      </c>
      <c r="L8" s="39">
        <v>467</v>
      </c>
      <c r="M8" s="39">
        <v>668</v>
      </c>
      <c r="N8" s="66">
        <v>514</v>
      </c>
      <c r="O8" s="46">
        <f>SUM(C8:N8)</f>
        <v>5818</v>
      </c>
      <c r="P8" s="45">
        <f>O8/B8</f>
        <v>11.52079207920792</v>
      </c>
      <c r="Q8" s="40">
        <f>P8/1000</f>
        <v>1.152079207920792E-2</v>
      </c>
    </row>
    <row r="9" spans="1:17" s="4" customFormat="1" ht="15" thickBot="1">
      <c r="A9" s="61">
        <v>2015</v>
      </c>
      <c r="B9" s="63">
        <v>500</v>
      </c>
      <c r="C9" s="41">
        <v>648</v>
      </c>
      <c r="D9" s="42">
        <v>407</v>
      </c>
      <c r="E9" s="42">
        <v>429</v>
      </c>
      <c r="F9" s="42">
        <v>579</v>
      </c>
      <c r="G9" s="42">
        <v>502</v>
      </c>
      <c r="H9" s="42">
        <v>376</v>
      </c>
      <c r="I9" s="42">
        <v>443</v>
      </c>
      <c r="J9" s="42">
        <v>608</v>
      </c>
      <c r="K9" s="42">
        <v>670</v>
      </c>
      <c r="L9" s="42">
        <v>365</v>
      </c>
      <c r="M9" s="42">
        <v>463</v>
      </c>
      <c r="N9" s="43">
        <v>389</v>
      </c>
      <c r="O9" s="47">
        <f>SUM(C9:N9)</f>
        <v>5879</v>
      </c>
      <c r="P9" s="44">
        <f>O9/B9</f>
        <v>11.757999999999999</v>
      </c>
      <c r="Q9" s="26">
        <f>P9/1000</f>
        <v>1.1757999999999999E-2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