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D7" i="4"/>
  <c r="E7"/>
  <c r="O7" s="1"/>
  <c r="P7" s="1"/>
  <c r="Q7" s="1"/>
  <c r="F7"/>
  <c r="G7"/>
  <c r="H7"/>
  <c r="I7"/>
  <c r="J7"/>
  <c r="K7"/>
  <c r="L7"/>
  <c r="M7"/>
  <c r="N7"/>
  <c r="C7"/>
  <c r="N7" i="3"/>
  <c r="M7" i="2"/>
  <c r="N7"/>
  <c r="M7" i="1"/>
  <c r="N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O7" s="1"/>
  <c r="P7" s="1"/>
  <c r="Q7" s="1"/>
  <c r="D7" i="3"/>
  <c r="E7"/>
  <c r="F7"/>
  <c r="G7"/>
  <c r="H7"/>
  <c r="I7"/>
  <c r="J7"/>
  <c r="K7"/>
  <c r="L7"/>
  <c r="M7"/>
  <c r="C7"/>
  <c r="D9" i="1"/>
  <c r="E9"/>
  <c r="F9"/>
  <c r="G9"/>
  <c r="H9"/>
  <c r="I9"/>
  <c r="J9"/>
  <c r="K9"/>
  <c r="L9"/>
  <c r="M9"/>
  <c r="N9"/>
  <c r="O9" s="1"/>
  <c r="P9" s="1"/>
  <c r="Q9" s="1"/>
  <c r="C9"/>
  <c r="D8"/>
  <c r="E8"/>
  <c r="F8"/>
  <c r="G8"/>
  <c r="H8"/>
  <c r="I8"/>
  <c r="J8"/>
  <c r="K8"/>
  <c r="L8"/>
  <c r="M8"/>
  <c r="N8"/>
  <c r="C8"/>
  <c r="D8" i="2"/>
  <c r="E8"/>
  <c r="F8"/>
  <c r="G8"/>
  <c r="H8"/>
  <c r="O8" s="1"/>
  <c r="P8" s="1"/>
  <c r="Q8" s="1"/>
  <c r="I8"/>
  <c r="J8"/>
  <c r="K8"/>
  <c r="L8"/>
  <c r="M8"/>
  <c r="N8"/>
  <c r="C8"/>
  <c r="D9"/>
  <c r="E9"/>
  <c r="F9"/>
  <c r="G9"/>
  <c r="H9"/>
  <c r="I9"/>
  <c r="J9"/>
  <c r="K9"/>
  <c r="L9"/>
  <c r="M9"/>
  <c r="N9"/>
  <c r="C9"/>
  <c r="D9" i="3"/>
  <c r="E9"/>
  <c r="F9"/>
  <c r="G9"/>
  <c r="H9"/>
  <c r="I9"/>
  <c r="J9"/>
  <c r="K9"/>
  <c r="L9"/>
  <c r="M9"/>
  <c r="N9"/>
  <c r="C9"/>
  <c r="D8"/>
  <c r="E8"/>
  <c r="F8"/>
  <c r="G8"/>
  <c r="H8"/>
  <c r="I8"/>
  <c r="J8"/>
  <c r="K8"/>
  <c r="L8"/>
  <c r="M8"/>
  <c r="N8"/>
  <c r="C8"/>
  <c r="O8" s="1"/>
  <c r="P8" s="1"/>
  <c r="O9" i="4"/>
  <c r="P9" s="1"/>
  <c r="Q9" s="1"/>
  <c r="O8"/>
  <c r="P8" s="1"/>
  <c r="Q8" s="1"/>
  <c r="O7" i="1" l="1"/>
  <c r="P7" s="1"/>
  <c r="Q7" s="1"/>
  <c r="O7" i="3"/>
  <c r="P7" s="1"/>
  <c r="Q7" s="1"/>
  <c r="O8" i="1"/>
  <c r="P8" s="1"/>
  <c r="Q8" s="1"/>
  <c r="Q8" i="3"/>
  <c r="O9" l="1"/>
  <c r="P9" s="1"/>
  <c r="Q9" s="1"/>
  <c r="O9" i="2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<sst xmlns="http://schemas.openxmlformats.org/spreadsheetml/2006/main" count="76" uniqueCount="23">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</sst>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3" fontId="20" fillId="0" borderId="8" xfId="1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3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3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3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3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3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7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1472130</c:v>
                </c:pt>
                <c:pt idx="1">
                  <c:v>1271355</c:v>
                </c:pt>
                <c:pt idx="2">
                  <c:v>1524100</c:v>
                </c:pt>
                <c:pt idx="3">
                  <c:v>1477495</c:v>
                </c:pt>
                <c:pt idx="4">
                  <c:v>1647200</c:v>
                </c:pt>
                <c:pt idx="5">
                  <c:v>1733985</c:v>
                </c:pt>
                <c:pt idx="6">
                  <c:v>2034480</c:v>
                </c:pt>
                <c:pt idx="7">
                  <c:v>2115555</c:v>
                </c:pt>
                <c:pt idx="8">
                  <c:v>1686320</c:v>
                </c:pt>
                <c:pt idx="9">
                  <c:v>1530050</c:v>
                </c:pt>
                <c:pt idx="10">
                  <c:v>1372680</c:v>
                </c:pt>
                <c:pt idx="11">
                  <c:v>1444430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1520375</c:v>
                </c:pt>
                <c:pt idx="1">
                  <c:v>1251175</c:v>
                </c:pt>
                <c:pt idx="2">
                  <c:v>1453280</c:v>
                </c:pt>
                <c:pt idx="3">
                  <c:v>1425150</c:v>
                </c:pt>
                <c:pt idx="4">
                  <c:v>1550270</c:v>
                </c:pt>
                <c:pt idx="5">
                  <c:v>1638000</c:v>
                </c:pt>
                <c:pt idx="6">
                  <c:v>1998270</c:v>
                </c:pt>
                <c:pt idx="7">
                  <c:v>2141540</c:v>
                </c:pt>
                <c:pt idx="8">
                  <c:v>1684000</c:v>
                </c:pt>
                <c:pt idx="9">
                  <c:v>1471810</c:v>
                </c:pt>
                <c:pt idx="10">
                  <c:v>1421240</c:v>
                </c:pt>
                <c:pt idx="11">
                  <c:v>1434310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1394950</c:v>
                </c:pt>
                <c:pt idx="1">
                  <c:v>1217630</c:v>
                </c:pt>
                <c:pt idx="2">
                  <c:v>1422210</c:v>
                </c:pt>
                <c:pt idx="3">
                  <c:v>1448430</c:v>
                </c:pt>
                <c:pt idx="4">
                  <c:v>1495040</c:v>
                </c:pt>
                <c:pt idx="5">
                  <c:v>1640250</c:v>
                </c:pt>
                <c:pt idx="6">
                  <c:v>2057070</c:v>
                </c:pt>
                <c:pt idx="7">
                  <c:v>2120500</c:v>
                </c:pt>
                <c:pt idx="8">
                  <c:v>1621300</c:v>
                </c:pt>
                <c:pt idx="9">
                  <c:v>1416460</c:v>
                </c:pt>
                <c:pt idx="10">
                  <c:v>1355360</c:v>
                </c:pt>
                <c:pt idx="11">
                  <c:v>1321190</c:v>
                </c:pt>
              </c:numCache>
            </c:numRef>
          </c:val>
        </c:ser>
        <c:marker val="1"/>
        <c:axId val="81910400"/>
        <c:axId val="82125184"/>
      </c:lineChart>
      <c:catAx>
        <c:axId val="819104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2125184"/>
        <c:crossesAt val="0"/>
        <c:auto val="1"/>
        <c:lblAlgn val="ctr"/>
        <c:lblOffset val="100"/>
      </c:catAx>
      <c:valAx>
        <c:axId val="821251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91040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172"/>
          <c:w val="0.49900015382248886"/>
          <c:h val="0.11075987390302421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681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42124.788555898223</c:v>
                </c:pt>
                <c:pt idx="1">
                  <c:v>55139.023215317386</c:v>
                </c:pt>
                <c:pt idx="2">
                  <c:v>47316.569373357313</c:v>
                </c:pt>
                <c:pt idx="3">
                  <c:v>34687.555353030686</c:v>
                </c:pt>
                <c:pt idx="4">
                  <c:v>44276.513064210332</c:v>
                </c:pt>
                <c:pt idx="5">
                  <c:v>39323.129551723861</c:v>
                </c:pt>
                <c:pt idx="6">
                  <c:v>47669.896576696803</c:v>
                </c:pt>
                <c:pt idx="7">
                  <c:v>51813.658548493404</c:v>
                </c:pt>
                <c:pt idx="8">
                  <c:v>54331.777899543376</c:v>
                </c:pt>
                <c:pt idx="9">
                  <c:v>29082.486575342467</c:v>
                </c:pt>
                <c:pt idx="10">
                  <c:v>51695.223744292234</c:v>
                </c:pt>
                <c:pt idx="11">
                  <c:v>47024.51506849315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36022.09236529623</c:v>
                </c:pt>
                <c:pt idx="1">
                  <c:v>32859.507567391331</c:v>
                </c:pt>
                <c:pt idx="2">
                  <c:v>40887.36828220707</c:v>
                </c:pt>
                <c:pt idx="3">
                  <c:v>34499.133560316899</c:v>
                </c:pt>
                <c:pt idx="4">
                  <c:v>36574.736564414146</c:v>
                </c:pt>
                <c:pt idx="5">
                  <c:v>19117.451628593335</c:v>
                </c:pt>
                <c:pt idx="6">
                  <c:v>41399.646004567148</c:v>
                </c:pt>
                <c:pt idx="7">
                  <c:v>53498.690035531443</c:v>
                </c:pt>
                <c:pt idx="8">
                  <c:v>38023.052571701795</c:v>
                </c:pt>
                <c:pt idx="9">
                  <c:v>35665.080254903092</c:v>
                </c:pt>
                <c:pt idx="10">
                  <c:v>48347.36416022951</c:v>
                </c:pt>
                <c:pt idx="11">
                  <c:v>39624.516863010198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38100</c:v>
                </c:pt>
                <c:pt idx="1">
                  <c:v>29500</c:v>
                </c:pt>
                <c:pt idx="2">
                  <c:v>35279.999999999993</c:v>
                </c:pt>
                <c:pt idx="3">
                  <c:v>33559.42106821161</c:v>
                </c:pt>
                <c:pt idx="4">
                  <c:v>34560.263881253435</c:v>
                </c:pt>
                <c:pt idx="5">
                  <c:v>37984.268617583621</c:v>
                </c:pt>
                <c:pt idx="6">
                  <c:v>54739.425719964478</c:v>
                </c:pt>
                <c:pt idx="7">
                  <c:v>43031.517740093877</c:v>
                </c:pt>
                <c:pt idx="8">
                  <c:v>62946.525140609796</c:v>
                </c:pt>
                <c:pt idx="9">
                  <c:v>41962.572842221001</c:v>
                </c:pt>
                <c:pt idx="10">
                  <c:v>33334.032223960756</c:v>
                </c:pt>
                <c:pt idx="11">
                  <c:v>44848.687359918804</c:v>
                </c:pt>
              </c:numCache>
            </c:numRef>
          </c:val>
        </c:ser>
        <c:marker val="1"/>
        <c:axId val="83594240"/>
        <c:axId val="84031360"/>
      </c:lineChart>
      <c:catAx>
        <c:axId val="8359424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4031360"/>
        <c:crossesAt val="0"/>
        <c:auto val="1"/>
        <c:lblAlgn val="ctr"/>
        <c:lblOffset val="100"/>
      </c:catAx>
      <c:valAx>
        <c:axId val="840313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359424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995"/>
          <c:w val="0.55391498881431755"/>
          <c:h val="0.12522118328958878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759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34500</c:v>
                </c:pt>
                <c:pt idx="1">
                  <c:v>28980</c:v>
                </c:pt>
                <c:pt idx="2">
                  <c:v>36320</c:v>
                </c:pt>
                <c:pt idx="3">
                  <c:v>38740</c:v>
                </c:pt>
                <c:pt idx="4">
                  <c:v>40920</c:v>
                </c:pt>
                <c:pt idx="5">
                  <c:v>37240</c:v>
                </c:pt>
                <c:pt idx="6">
                  <c:v>30660.000000000004</c:v>
                </c:pt>
                <c:pt idx="7">
                  <c:v>67320</c:v>
                </c:pt>
                <c:pt idx="8">
                  <c:v>50220.000000000007</c:v>
                </c:pt>
                <c:pt idx="9">
                  <c:v>38900</c:v>
                </c:pt>
                <c:pt idx="10">
                  <c:v>35040</c:v>
                </c:pt>
                <c:pt idx="11">
                  <c:v>35040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29040</c:v>
                </c:pt>
                <c:pt idx="1">
                  <c:v>31240</c:v>
                </c:pt>
                <c:pt idx="2">
                  <c:v>37840</c:v>
                </c:pt>
                <c:pt idx="3">
                  <c:v>22939.999999999996</c:v>
                </c:pt>
                <c:pt idx="4">
                  <c:v>34200</c:v>
                </c:pt>
                <c:pt idx="5">
                  <c:v>36820</c:v>
                </c:pt>
                <c:pt idx="6">
                  <c:v>28560</c:v>
                </c:pt>
                <c:pt idx="7">
                  <c:v>65500</c:v>
                </c:pt>
                <c:pt idx="8">
                  <c:v>43760</c:v>
                </c:pt>
                <c:pt idx="9">
                  <c:v>38260</c:v>
                </c:pt>
                <c:pt idx="10">
                  <c:v>34680</c:v>
                </c:pt>
                <c:pt idx="11">
                  <c:v>45140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53500</c:v>
                </c:pt>
                <c:pt idx="1">
                  <c:v>27580</c:v>
                </c:pt>
                <c:pt idx="2">
                  <c:v>27580</c:v>
                </c:pt>
                <c:pt idx="3">
                  <c:v>21080</c:v>
                </c:pt>
                <c:pt idx="4">
                  <c:v>29500</c:v>
                </c:pt>
                <c:pt idx="5">
                  <c:v>28500</c:v>
                </c:pt>
                <c:pt idx="6">
                  <c:v>49860</c:v>
                </c:pt>
                <c:pt idx="7">
                  <c:v>34940</c:v>
                </c:pt>
                <c:pt idx="8">
                  <c:v>38240</c:v>
                </c:pt>
                <c:pt idx="9">
                  <c:v>19620</c:v>
                </c:pt>
                <c:pt idx="10">
                  <c:v>27480.000000000004</c:v>
                </c:pt>
                <c:pt idx="11">
                  <c:v>17720</c:v>
                </c:pt>
              </c:numCache>
            </c:numRef>
          </c:val>
        </c:ser>
        <c:marker val="1"/>
        <c:axId val="92573056"/>
        <c:axId val="92591232"/>
      </c:lineChart>
      <c:catAx>
        <c:axId val="9257305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591232"/>
        <c:crossesAt val="0"/>
        <c:auto val="1"/>
        <c:lblAlgn val="ctr"/>
        <c:lblOffset val="100"/>
      </c:catAx>
      <c:valAx>
        <c:axId val="925912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257305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261102977061981"/>
          <c:h val="0.13048372504573288"/>
        </c:manualLayout>
      </c:layout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45149.841269841272</c:v>
                </c:pt>
                <c:pt idx="1">
                  <c:v>49663.492063492064</c:v>
                </c:pt>
                <c:pt idx="2">
                  <c:v>45585.555555555562</c:v>
                </c:pt>
                <c:pt idx="3">
                  <c:v>49063.809523809527</c:v>
                </c:pt>
                <c:pt idx="4">
                  <c:v>52689.841269841272</c:v>
                </c:pt>
                <c:pt idx="5">
                  <c:v>53915.238095238099</c:v>
                </c:pt>
                <c:pt idx="6">
                  <c:v>62572.380952380947</c:v>
                </c:pt>
                <c:pt idx="7">
                  <c:v>65263.492063492071</c:v>
                </c:pt>
                <c:pt idx="8">
                  <c:v>55017.777777777774</c:v>
                </c:pt>
                <c:pt idx="9">
                  <c:v>55849.523809523816</c:v>
                </c:pt>
                <c:pt idx="10">
                  <c:v>47453.015873015873</c:v>
                </c:pt>
                <c:pt idx="11">
                  <c:v>50539.365079365081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50850</c:v>
                </c:pt>
                <c:pt idx="1">
                  <c:v>45768</c:v>
                </c:pt>
                <c:pt idx="2">
                  <c:v>55037</c:v>
                </c:pt>
                <c:pt idx="3">
                  <c:v>53889</c:v>
                </c:pt>
                <c:pt idx="4">
                  <c:v>51773</c:v>
                </c:pt>
                <c:pt idx="5">
                  <c:v>49237</c:v>
                </c:pt>
                <c:pt idx="6">
                  <c:v>59662</c:v>
                </c:pt>
                <c:pt idx="7">
                  <c:v>68100</c:v>
                </c:pt>
                <c:pt idx="8">
                  <c:v>54368</c:v>
                </c:pt>
                <c:pt idx="9">
                  <c:v>50667</c:v>
                </c:pt>
                <c:pt idx="10">
                  <c:v>50957</c:v>
                </c:pt>
                <c:pt idx="11">
                  <c:v>47739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49267</c:v>
                </c:pt>
                <c:pt idx="1">
                  <c:v>50092</c:v>
                </c:pt>
                <c:pt idx="2">
                  <c:v>49540</c:v>
                </c:pt>
                <c:pt idx="3">
                  <c:v>56878</c:v>
                </c:pt>
                <c:pt idx="4">
                  <c:v>58578</c:v>
                </c:pt>
                <c:pt idx="5">
                  <c:v>54193</c:v>
                </c:pt>
                <c:pt idx="6">
                  <c:v>65969</c:v>
                </c:pt>
                <c:pt idx="7">
                  <c:v>72235</c:v>
                </c:pt>
                <c:pt idx="8">
                  <c:v>62421</c:v>
                </c:pt>
                <c:pt idx="9">
                  <c:v>52773</c:v>
                </c:pt>
                <c:pt idx="10">
                  <c:v>54191</c:v>
                </c:pt>
                <c:pt idx="11">
                  <c:v>46362</c:v>
                </c:pt>
              </c:numCache>
            </c:numRef>
          </c:val>
        </c:ser>
        <c:marker val="1"/>
        <c:axId val="127134720"/>
        <c:axId val="81597184"/>
      </c:lineChart>
      <c:catAx>
        <c:axId val="1271347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597184"/>
        <c:crosses val="autoZero"/>
        <c:auto val="1"/>
        <c:lblAlgn val="ctr"/>
        <c:lblOffset val="100"/>
      </c:catAx>
      <c:valAx>
        <c:axId val="815971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713472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94"/>
          <c:y val="0.85056911988823958"/>
          <c:w val="0.47049701480964568"/>
          <c:h val="0.14943089802362716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10</xdr:row>
      <xdr:rowOff>30480</xdr:rowOff>
    </xdr:from>
    <xdr:to>
      <xdr:col>16</xdr:col>
      <xdr:colOff>0</xdr:colOff>
      <xdr:row>30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10</xdr:row>
      <xdr:rowOff>7620</xdr:rowOff>
    </xdr:from>
    <xdr:to>
      <xdr:col>16</xdr:col>
      <xdr:colOff>297180</xdr:colOff>
      <xdr:row>29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16</xdr:col>
      <xdr:colOff>205740</xdr:colOff>
      <xdr:row>31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45">
          <cell r="F45">
            <v>1472130</v>
          </cell>
          <cell r="G45">
            <v>1271355</v>
          </cell>
          <cell r="H45">
            <v>1524100</v>
          </cell>
          <cell r="I45">
            <v>1477495</v>
          </cell>
          <cell r="J45">
            <v>1647200</v>
          </cell>
          <cell r="K45">
            <v>1733985</v>
          </cell>
          <cell r="L45">
            <v>2034480</v>
          </cell>
          <cell r="M45">
            <v>2115555</v>
          </cell>
          <cell r="N45">
            <v>1686320</v>
          </cell>
          <cell r="O45">
            <v>1530050</v>
          </cell>
          <cell r="P45">
            <v>1372680</v>
          </cell>
          <cell r="Q45">
            <v>1444430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72">
          <cell r="E72">
            <v>45149.841269841272</v>
          </cell>
          <cell r="F72">
            <v>49663.492063492064</v>
          </cell>
          <cell r="G72">
            <v>45585.555555555562</v>
          </cell>
          <cell r="H72">
            <v>49063.809523809527</v>
          </cell>
          <cell r="I72">
            <v>52689.841269841272</v>
          </cell>
          <cell r="J72">
            <v>53915.238095238099</v>
          </cell>
          <cell r="K72">
            <v>62572.380952380947</v>
          </cell>
          <cell r="L72">
            <v>65263.492063492071</v>
          </cell>
          <cell r="M72">
            <v>55017.777777777774</v>
          </cell>
          <cell r="N72">
            <v>55849.523809523816</v>
          </cell>
          <cell r="O72">
            <v>47453.015873015873</v>
          </cell>
          <cell r="P72">
            <v>50539.365079365081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44">
          <cell r="F44">
            <v>1012980</v>
          </cell>
        </row>
        <row r="45">
          <cell r="F45">
            <v>1520375</v>
          </cell>
          <cell r="G45">
            <v>1251175</v>
          </cell>
          <cell r="H45">
            <v>1453280</v>
          </cell>
          <cell r="I45">
            <v>1425150</v>
          </cell>
          <cell r="J45">
            <v>1550270</v>
          </cell>
          <cell r="K45">
            <v>1638000</v>
          </cell>
          <cell r="L45">
            <v>1998270</v>
          </cell>
          <cell r="M45">
            <v>2141540</v>
          </cell>
          <cell r="N45">
            <v>1684000</v>
          </cell>
          <cell r="O45">
            <v>1471810</v>
          </cell>
          <cell r="P45">
            <v>1421240</v>
          </cell>
          <cell r="Q45">
            <v>1434310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45">
          <cell r="F45">
            <v>1394950</v>
          </cell>
          <cell r="G45">
            <v>1217630</v>
          </cell>
          <cell r="H45">
            <v>1422210</v>
          </cell>
          <cell r="I45">
            <v>1448430</v>
          </cell>
          <cell r="J45">
            <v>1495040</v>
          </cell>
          <cell r="K45">
            <v>1640250</v>
          </cell>
          <cell r="L45">
            <v>2057070</v>
          </cell>
          <cell r="M45">
            <v>2120500</v>
          </cell>
          <cell r="N45">
            <v>1621300</v>
          </cell>
          <cell r="O45">
            <v>1416460</v>
          </cell>
          <cell r="P45">
            <v>1355360</v>
          </cell>
          <cell r="Q45">
            <v>1321190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79">
          <cell r="C79">
            <v>42124.788555898223</v>
          </cell>
          <cell r="D79">
            <v>55139.023215317386</v>
          </cell>
          <cell r="E79">
            <v>47316.569373357313</v>
          </cell>
          <cell r="F79">
            <v>34687.555353030686</v>
          </cell>
          <cell r="G79">
            <v>44276.513064210332</v>
          </cell>
          <cell r="H79">
            <v>39323.129551723861</v>
          </cell>
          <cell r="I79">
            <v>47669.896576696803</v>
          </cell>
          <cell r="J79">
            <v>51813.658548493404</v>
          </cell>
          <cell r="K79">
            <v>54331.777899543376</v>
          </cell>
          <cell r="L79">
            <v>29082.486575342467</v>
          </cell>
          <cell r="M79">
            <v>51695.223744292234</v>
          </cell>
          <cell r="N79">
            <v>47024.51506849315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8">
          <cell r="C78">
            <v>143.2875498449269</v>
          </cell>
        </row>
        <row r="79">
          <cell r="C79">
            <v>36022.09236529623</v>
          </cell>
          <cell r="D79">
            <v>32859.507567391331</v>
          </cell>
          <cell r="E79">
            <v>40887.36828220707</v>
          </cell>
          <cell r="F79">
            <v>34499.133560316899</v>
          </cell>
          <cell r="G79">
            <v>36574.736564414146</v>
          </cell>
          <cell r="H79">
            <v>19117.451628593335</v>
          </cell>
          <cell r="I79">
            <v>41399.646004567148</v>
          </cell>
          <cell r="J79">
            <v>53498.690035531443</v>
          </cell>
          <cell r="K79">
            <v>38023.052571701795</v>
          </cell>
          <cell r="L79">
            <v>35665.080254903092</v>
          </cell>
          <cell r="M79">
            <v>48347.36416022951</v>
          </cell>
          <cell r="N79">
            <v>39624.516863010198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9">
          <cell r="C79">
            <v>38100</v>
          </cell>
          <cell r="D79">
            <v>29500</v>
          </cell>
          <cell r="E79">
            <v>35279.999999999993</v>
          </cell>
          <cell r="F79">
            <v>33559.42106821161</v>
          </cell>
          <cell r="G79">
            <v>34560.263881253435</v>
          </cell>
          <cell r="H79">
            <v>37984.268617583621</v>
          </cell>
          <cell r="I79">
            <v>54739.425719964478</v>
          </cell>
          <cell r="J79">
            <v>43031.517740093877</v>
          </cell>
          <cell r="K79">
            <v>62946.525140609796</v>
          </cell>
          <cell r="L79">
            <v>41962.572842221001</v>
          </cell>
          <cell r="M79">
            <v>33334.032223960756</v>
          </cell>
          <cell r="N79">
            <v>44848.687359918804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8">
          <cell r="C78">
            <v>34500</v>
          </cell>
          <cell r="D78">
            <v>28980</v>
          </cell>
          <cell r="E78">
            <v>36320</v>
          </cell>
          <cell r="F78">
            <v>38740</v>
          </cell>
          <cell r="G78">
            <v>40920</v>
          </cell>
          <cell r="H78">
            <v>37240</v>
          </cell>
          <cell r="I78">
            <v>30660.000000000004</v>
          </cell>
          <cell r="J78">
            <v>67320</v>
          </cell>
          <cell r="K78">
            <v>50220.000000000007</v>
          </cell>
          <cell r="L78">
            <v>38900</v>
          </cell>
          <cell r="M78">
            <v>35040</v>
          </cell>
          <cell r="N78">
            <v>35040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118.08676989115438</v>
          </cell>
        </row>
        <row r="78">
          <cell r="C78">
            <v>29040</v>
          </cell>
          <cell r="D78">
            <v>31240</v>
          </cell>
          <cell r="E78">
            <v>37840</v>
          </cell>
          <cell r="F78">
            <v>22939.999999999996</v>
          </cell>
          <cell r="G78">
            <v>34200</v>
          </cell>
          <cell r="H78">
            <v>36820</v>
          </cell>
          <cell r="I78">
            <v>28560</v>
          </cell>
          <cell r="J78">
            <v>65500</v>
          </cell>
          <cell r="K78">
            <v>43760</v>
          </cell>
          <cell r="L78">
            <v>38260</v>
          </cell>
          <cell r="M78">
            <v>34680</v>
          </cell>
          <cell r="N78">
            <v>45140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8">
          <cell r="C78">
            <v>53500</v>
          </cell>
          <cell r="D78">
            <v>27580</v>
          </cell>
          <cell r="E78">
            <v>27580</v>
          </cell>
          <cell r="F78">
            <v>21080</v>
          </cell>
          <cell r="G78">
            <v>29500</v>
          </cell>
          <cell r="H78">
            <v>28500</v>
          </cell>
          <cell r="I78">
            <v>49860</v>
          </cell>
          <cell r="J78">
            <v>34940</v>
          </cell>
          <cell r="K78">
            <v>38240</v>
          </cell>
          <cell r="L78">
            <v>19620</v>
          </cell>
          <cell r="M78">
            <v>27480.000000000004</v>
          </cell>
          <cell r="N78">
            <v>17720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88671875" style="1" customWidth="1"/>
    <col min="4" max="4" width="7.88671875" customWidth="1"/>
    <col min="5" max="5" width="7.88671875" style="3" customWidth="1"/>
    <col min="6" max="7" width="7.88671875" customWidth="1"/>
    <col min="8" max="8" width="7.88671875" style="3" customWidth="1"/>
    <col min="9" max="10" width="7.88671875" customWidth="1"/>
    <col min="11" max="11" width="7.88671875" style="3" customWidth="1"/>
    <col min="12" max="13" width="7.88671875" customWidth="1"/>
    <col min="14" max="14" width="7.88671875" style="3" customWidth="1"/>
    <col min="15" max="15" width="11.5546875" customWidth="1"/>
    <col min="16" max="17" width="10.6640625" bestFit="1" customWidth="1"/>
  </cols>
  <sheetData>
    <row r="2" spans="1:17" ht="18">
      <c r="C2" s="77" t="s">
        <v>18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0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2" t="s">
        <v>17</v>
      </c>
      <c r="P5" s="75" t="s">
        <v>0</v>
      </c>
      <c r="Q5" s="75" t="s">
        <v>19</v>
      </c>
    </row>
    <row r="6" spans="1:17" s="5" customFormat="1" ht="17.100000000000001" customHeight="1" thickBot="1">
      <c r="A6" s="1"/>
      <c r="B6" s="81"/>
      <c r="C6" s="72" t="s">
        <v>2</v>
      </c>
      <c r="D6" s="73" t="s">
        <v>3</v>
      </c>
      <c r="E6" s="73" t="s">
        <v>4</v>
      </c>
      <c r="F6" s="73" t="s">
        <v>5</v>
      </c>
      <c r="G6" s="73" t="s">
        <v>6</v>
      </c>
      <c r="H6" s="73" t="s">
        <v>7</v>
      </c>
      <c r="I6" s="73" t="s">
        <v>8</v>
      </c>
      <c r="J6" s="73" t="s">
        <v>9</v>
      </c>
      <c r="K6" s="73" t="s">
        <v>10</v>
      </c>
      <c r="L6" s="73" t="s">
        <v>11</v>
      </c>
      <c r="M6" s="73" t="s">
        <v>12</v>
      </c>
      <c r="N6" s="74" t="s">
        <v>13</v>
      </c>
      <c r="O6" s="83"/>
      <c r="P6" s="76"/>
      <c r="Q6" s="76"/>
    </row>
    <row r="7" spans="1:17" s="5" customFormat="1" ht="17.100000000000001" customHeight="1">
      <c r="A7" s="15">
        <v>2017</v>
      </c>
      <c r="B7" s="19">
        <v>44003</v>
      </c>
      <c r="C7" s="63">
        <f>[1]AXARQUIA!F45</f>
        <v>1472130</v>
      </c>
      <c r="D7" s="14">
        <f>[1]AXARQUIA!G45</f>
        <v>1271355</v>
      </c>
      <c r="E7" s="14">
        <f>[1]AXARQUIA!H45</f>
        <v>1524100</v>
      </c>
      <c r="F7" s="14">
        <f>[1]AXARQUIA!I45</f>
        <v>1477495</v>
      </c>
      <c r="G7" s="14">
        <f>[1]AXARQUIA!J45</f>
        <v>1647200</v>
      </c>
      <c r="H7" s="14">
        <f>[1]AXARQUIA!K45</f>
        <v>1733985</v>
      </c>
      <c r="I7" s="14">
        <f>[1]AXARQUIA!L45</f>
        <v>2034480</v>
      </c>
      <c r="J7" s="14">
        <f>[1]AXARQUIA!M45</f>
        <v>2115555</v>
      </c>
      <c r="K7" s="14">
        <f>[1]AXARQUIA!N45</f>
        <v>1686320</v>
      </c>
      <c r="L7" s="14">
        <f>[1]AXARQUIA!O45</f>
        <v>1530050</v>
      </c>
      <c r="M7" s="14">
        <f>[1]AXARQUIA!P45</f>
        <v>1372680</v>
      </c>
      <c r="N7" s="64">
        <f>[1]AXARQUIA!Q45</f>
        <v>1444430</v>
      </c>
      <c r="O7" s="55">
        <f>SUM(C7:N7)</f>
        <v>19309780</v>
      </c>
      <c r="P7" s="29">
        <f>O7/B7</f>
        <v>438.82871622389382</v>
      </c>
      <c r="Q7" s="30">
        <f>P7/1000</f>
        <v>0.4388287162238938</v>
      </c>
    </row>
    <row r="8" spans="1:17" s="5" customFormat="1" ht="17.100000000000001" customHeight="1">
      <c r="A8" s="61">
        <v>2016</v>
      </c>
      <c r="B8" s="62">
        <v>43135</v>
      </c>
      <c r="C8" s="65">
        <f>[2]AXARQUIA!F45</f>
        <v>1520375</v>
      </c>
      <c r="D8" s="60">
        <f>[2]AXARQUIA!G45</f>
        <v>1251175</v>
      </c>
      <c r="E8" s="60">
        <f>[2]AXARQUIA!H45</f>
        <v>1453280</v>
      </c>
      <c r="F8" s="60">
        <f>[2]AXARQUIA!I45</f>
        <v>1425150</v>
      </c>
      <c r="G8" s="60">
        <f>[2]AXARQUIA!J45</f>
        <v>1550270</v>
      </c>
      <c r="H8" s="60">
        <f>[2]AXARQUIA!K45</f>
        <v>1638000</v>
      </c>
      <c r="I8" s="60">
        <f>[2]AXARQUIA!L45</f>
        <v>1998270</v>
      </c>
      <c r="J8" s="60">
        <f>[2]AXARQUIA!M45</f>
        <v>2141540</v>
      </c>
      <c r="K8" s="60">
        <f>[2]AXARQUIA!N45</f>
        <v>1684000</v>
      </c>
      <c r="L8" s="60">
        <f>[2]AXARQUIA!O45</f>
        <v>1471810</v>
      </c>
      <c r="M8" s="60">
        <f>[2]AXARQUIA!P45</f>
        <v>1421240</v>
      </c>
      <c r="N8" s="66">
        <f>[2]AXARQUIA!Q45</f>
        <v>1434310</v>
      </c>
      <c r="O8" s="55">
        <f>SUM(C8:N8)</f>
        <v>18989420</v>
      </c>
      <c r="P8" s="29">
        <f>O8/B8</f>
        <v>440.2322939608207</v>
      </c>
      <c r="Q8" s="30">
        <f>P8/1000</f>
        <v>0.4402322939608207</v>
      </c>
    </row>
    <row r="9" spans="1:17" s="6" customFormat="1" ht="15" thickBot="1">
      <c r="A9" s="16">
        <v>2015</v>
      </c>
      <c r="B9" s="20">
        <v>42688</v>
      </c>
      <c r="C9" s="67">
        <f>[3]AXARQUIA!F45</f>
        <v>1394950</v>
      </c>
      <c r="D9" s="17">
        <f>[3]AXARQUIA!G45</f>
        <v>1217630</v>
      </c>
      <c r="E9" s="17">
        <f>[3]AXARQUIA!H45</f>
        <v>1422210</v>
      </c>
      <c r="F9" s="17">
        <f>[3]AXARQUIA!I45</f>
        <v>1448430</v>
      </c>
      <c r="G9" s="17">
        <f>[3]AXARQUIA!J45</f>
        <v>1495040</v>
      </c>
      <c r="H9" s="17">
        <f>[3]AXARQUIA!K45</f>
        <v>1640250</v>
      </c>
      <c r="I9" s="17">
        <f>[3]AXARQUIA!L45</f>
        <v>2057070</v>
      </c>
      <c r="J9" s="17">
        <f>[3]AXARQUIA!M45</f>
        <v>2120500</v>
      </c>
      <c r="K9" s="17">
        <f>[3]AXARQUIA!N45</f>
        <v>1621300</v>
      </c>
      <c r="L9" s="17">
        <f>[3]AXARQUIA!O45</f>
        <v>1416460</v>
      </c>
      <c r="M9" s="17">
        <f>[3]AXARQUIA!P45</f>
        <v>1355360</v>
      </c>
      <c r="N9" s="68">
        <f>[3]AXARQUIA!Q45</f>
        <v>1321190</v>
      </c>
      <c r="O9" s="56">
        <f>SUM(C9:N9)</f>
        <v>18510390</v>
      </c>
      <c r="P9" s="27">
        <f>O9/B9</f>
        <v>433.62045539730133</v>
      </c>
      <c r="Q9" s="28">
        <f>P9/1000</f>
        <v>0.43362045539730132</v>
      </c>
    </row>
    <row r="23" ht="15.75" customHeight="1"/>
    <row r="33" spans="2:13">
      <c r="B33" s="78" t="s">
        <v>14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14" width="7.5546875" customWidth="1"/>
    <col min="15" max="15" width="11.44140625" customWidth="1"/>
    <col min="16" max="16" width="12.33203125" customWidth="1"/>
  </cols>
  <sheetData>
    <row r="2" spans="1:17" ht="18">
      <c r="C2" s="77" t="s">
        <v>20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7" ht="17.25" customHeight="1"/>
    <row r="4" spans="1:17" ht="17.25" customHeight="1" thickBot="1"/>
    <row r="5" spans="1:17" ht="16.5" customHeight="1">
      <c r="A5" s="5"/>
      <c r="B5" s="86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88" t="s">
        <v>17</v>
      </c>
      <c r="P5" s="84" t="s">
        <v>0</v>
      </c>
      <c r="Q5" s="84" t="s">
        <v>19</v>
      </c>
    </row>
    <row r="6" spans="1:17" ht="17.100000000000001" customHeight="1" thickBot="1">
      <c r="A6" s="5"/>
      <c r="B6" s="87"/>
      <c r="C6" s="69" t="s">
        <v>2</v>
      </c>
      <c r="D6" s="70" t="s">
        <v>3</v>
      </c>
      <c r="E6" s="70" t="s">
        <v>4</v>
      </c>
      <c r="F6" s="70" t="s">
        <v>5</v>
      </c>
      <c r="G6" s="70" t="s">
        <v>6</v>
      </c>
      <c r="H6" s="70" t="s">
        <v>7</v>
      </c>
      <c r="I6" s="70" t="s">
        <v>8</v>
      </c>
      <c r="J6" s="70" t="s">
        <v>9</v>
      </c>
      <c r="K6" s="70" t="s">
        <v>10</v>
      </c>
      <c r="L6" s="70" t="s">
        <v>11</v>
      </c>
      <c r="M6" s="70" t="s">
        <v>12</v>
      </c>
      <c r="N6" s="71" t="s">
        <v>13</v>
      </c>
      <c r="O6" s="89"/>
      <c r="P6" s="85"/>
      <c r="Q6" s="85"/>
    </row>
    <row r="7" spans="1:17" s="13" customFormat="1" ht="17.100000000000001" customHeight="1">
      <c r="A7" s="15">
        <v>2017</v>
      </c>
      <c r="B7" s="19">
        <v>44003</v>
      </c>
      <c r="C7" s="63">
        <f>'[4]Por Municipio - 2017'!C79</f>
        <v>42124.788555898223</v>
      </c>
      <c r="D7" s="14">
        <f>'[4]Por Municipio - 2017'!D79</f>
        <v>55139.023215317386</v>
      </c>
      <c r="E7" s="14">
        <f>'[4]Por Municipio - 2017'!E79</f>
        <v>47316.569373357313</v>
      </c>
      <c r="F7" s="14">
        <f>'[4]Por Municipio - 2017'!F79</f>
        <v>34687.555353030686</v>
      </c>
      <c r="G7" s="14">
        <f>'[4]Por Municipio - 2017'!G79</f>
        <v>44276.513064210332</v>
      </c>
      <c r="H7" s="14">
        <f>'[4]Por Municipio - 2017'!H79</f>
        <v>39323.129551723861</v>
      </c>
      <c r="I7" s="14">
        <f>'[4]Por Municipio - 2017'!I79</f>
        <v>47669.896576696803</v>
      </c>
      <c r="J7" s="14">
        <f>'[4]Por Municipio - 2017'!J79</f>
        <v>51813.658548493404</v>
      </c>
      <c r="K7" s="14">
        <f>'[4]Por Municipio - 2017'!K79</f>
        <v>54331.777899543376</v>
      </c>
      <c r="L7" s="14">
        <f>'[4]Por Municipio - 2017'!L79</f>
        <v>29082.486575342467</v>
      </c>
      <c r="M7" s="14">
        <f>'[4]Por Municipio - 2017'!M79</f>
        <v>51695.223744292234</v>
      </c>
      <c r="N7" s="64">
        <f>'[4]Por Municipio - 2017'!N79</f>
        <v>47024.51506849315</v>
      </c>
      <c r="O7" s="55">
        <f>SUM(C7:N7)</f>
        <v>544485.13752639922</v>
      </c>
      <c r="P7" s="31">
        <f>O7/B7</f>
        <v>12.373818547062683</v>
      </c>
      <c r="Q7" s="32">
        <f>P7/1000</f>
        <v>1.2373818547062683E-2</v>
      </c>
    </row>
    <row r="8" spans="1:17" s="13" customFormat="1" ht="17.100000000000001" customHeight="1">
      <c r="A8" s="61">
        <v>2016</v>
      </c>
      <c r="B8" s="62">
        <v>43135</v>
      </c>
      <c r="C8" s="65">
        <f>'[5]Por Municipio - 2016'!C79</f>
        <v>36022.09236529623</v>
      </c>
      <c r="D8" s="60">
        <f>'[5]Por Municipio - 2016'!D79</f>
        <v>32859.507567391331</v>
      </c>
      <c r="E8" s="60">
        <f>'[5]Por Municipio - 2016'!E79</f>
        <v>40887.36828220707</v>
      </c>
      <c r="F8" s="60">
        <f>'[5]Por Municipio - 2016'!F79</f>
        <v>34499.133560316899</v>
      </c>
      <c r="G8" s="60">
        <f>'[5]Por Municipio - 2016'!G79</f>
        <v>36574.736564414146</v>
      </c>
      <c r="H8" s="60">
        <f>'[5]Por Municipio - 2016'!H79</f>
        <v>19117.451628593335</v>
      </c>
      <c r="I8" s="60">
        <f>'[5]Por Municipio - 2016'!I79</f>
        <v>41399.646004567148</v>
      </c>
      <c r="J8" s="60">
        <f>'[5]Por Municipio - 2016'!J79</f>
        <v>53498.690035531443</v>
      </c>
      <c r="K8" s="60">
        <f>'[5]Por Municipio - 2016'!K79</f>
        <v>38023.052571701795</v>
      </c>
      <c r="L8" s="60">
        <f>'[5]Por Municipio - 2016'!L79</f>
        <v>35665.080254903092</v>
      </c>
      <c r="M8" s="60">
        <f>'[5]Por Municipio - 2016'!M79</f>
        <v>48347.36416022951</v>
      </c>
      <c r="N8" s="66">
        <f>'[5]Por Municipio - 2016'!N79</f>
        <v>39624.516863010198</v>
      </c>
      <c r="O8" s="55">
        <f>SUM(C8:N8)</f>
        <v>456518.63985816215</v>
      </c>
      <c r="P8" s="31">
        <f>O8/B8</f>
        <v>10.58348533344528</v>
      </c>
      <c r="Q8" s="32">
        <f>P8/1000</f>
        <v>1.058348533344528E-2</v>
      </c>
    </row>
    <row r="9" spans="1:17" s="7" customFormat="1" ht="15" thickBot="1">
      <c r="A9" s="16">
        <v>2015</v>
      </c>
      <c r="B9" s="20">
        <v>42688</v>
      </c>
      <c r="C9" s="67">
        <f>'[6]Por Municipio - 2015'!C79</f>
        <v>38100</v>
      </c>
      <c r="D9" s="17">
        <f>'[6]Por Municipio - 2015'!D79</f>
        <v>29500</v>
      </c>
      <c r="E9" s="17">
        <f>'[6]Por Municipio - 2015'!E79</f>
        <v>35279.999999999993</v>
      </c>
      <c r="F9" s="17">
        <f>'[6]Por Municipio - 2015'!F79</f>
        <v>33559.42106821161</v>
      </c>
      <c r="G9" s="17">
        <f>'[6]Por Municipio - 2015'!G79</f>
        <v>34560.263881253435</v>
      </c>
      <c r="H9" s="17">
        <f>'[6]Por Municipio - 2015'!H79</f>
        <v>37984.268617583621</v>
      </c>
      <c r="I9" s="17">
        <f>'[6]Por Municipio - 2015'!I79</f>
        <v>54739.425719964478</v>
      </c>
      <c r="J9" s="17">
        <f>'[6]Por Municipio - 2015'!J79</f>
        <v>43031.517740093877</v>
      </c>
      <c r="K9" s="17">
        <f>'[6]Por Municipio - 2015'!K79</f>
        <v>62946.525140609796</v>
      </c>
      <c r="L9" s="17">
        <f>'[6]Por Municipio - 2015'!L79</f>
        <v>41962.572842221001</v>
      </c>
      <c r="M9" s="17">
        <f>'[6]Por Municipio - 2015'!M79</f>
        <v>33334.032223960756</v>
      </c>
      <c r="N9" s="68">
        <f>'[6]Por Municipio - 2015'!N79</f>
        <v>44848.687359918804</v>
      </c>
      <c r="O9" s="56">
        <f>SUM(C9:N9)</f>
        <v>489846.71459381731</v>
      </c>
      <c r="P9" s="33">
        <f>O9/B9</f>
        <v>11.47504485086716</v>
      </c>
      <c r="Q9" s="34">
        <f>P9/1000</f>
        <v>1.147504485086716E-2</v>
      </c>
    </row>
    <row r="32" spans="2:14">
      <c r="B32" s="78" t="s">
        <v>15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N7" sqref="N7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7" t="s">
        <v>21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A5" s="5"/>
      <c r="B5" s="92" t="s">
        <v>1</v>
      </c>
      <c r="C5" s="79" t="s">
        <v>16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94" t="s">
        <v>17</v>
      </c>
      <c r="P5" s="90" t="s">
        <v>0</v>
      </c>
      <c r="Q5" s="90" t="s">
        <v>19</v>
      </c>
    </row>
    <row r="6" spans="1:17" ht="17.100000000000001" customHeight="1" thickBot="1">
      <c r="A6" s="5"/>
      <c r="B6" s="93"/>
      <c r="C6" s="57" t="s">
        <v>2</v>
      </c>
      <c r="D6" s="58" t="s">
        <v>3</v>
      </c>
      <c r="E6" s="58" t="s">
        <v>4</v>
      </c>
      <c r="F6" s="58" t="s">
        <v>5</v>
      </c>
      <c r="G6" s="58" t="s">
        <v>6</v>
      </c>
      <c r="H6" s="58" t="s">
        <v>7</v>
      </c>
      <c r="I6" s="58" t="s">
        <v>8</v>
      </c>
      <c r="J6" s="58" t="s">
        <v>9</v>
      </c>
      <c r="K6" s="58" t="s">
        <v>10</v>
      </c>
      <c r="L6" s="58" t="s">
        <v>11</v>
      </c>
      <c r="M6" s="58" t="s">
        <v>12</v>
      </c>
      <c r="N6" s="59" t="s">
        <v>13</v>
      </c>
      <c r="O6" s="95"/>
      <c r="P6" s="91"/>
      <c r="Q6" s="91"/>
    </row>
    <row r="7" spans="1:17" s="13" customFormat="1" ht="17.100000000000001" customHeight="1">
      <c r="A7" s="15">
        <v>2017</v>
      </c>
      <c r="B7" s="19">
        <v>44003</v>
      </c>
      <c r="C7" s="63">
        <f>'[7]VIDRIO POR MUNICIPIOS'!C78</f>
        <v>34500</v>
      </c>
      <c r="D7" s="14">
        <f>'[7]VIDRIO POR MUNICIPIOS'!D78</f>
        <v>28980</v>
      </c>
      <c r="E7" s="14">
        <f>'[7]VIDRIO POR MUNICIPIOS'!E78</f>
        <v>36320</v>
      </c>
      <c r="F7" s="14">
        <f>'[7]VIDRIO POR MUNICIPIOS'!F78</f>
        <v>38740</v>
      </c>
      <c r="G7" s="14">
        <f>'[7]VIDRIO POR MUNICIPIOS'!G78</f>
        <v>40920</v>
      </c>
      <c r="H7" s="14">
        <f>'[7]VIDRIO POR MUNICIPIOS'!H78</f>
        <v>37240</v>
      </c>
      <c r="I7" s="14">
        <f>'[7]VIDRIO POR MUNICIPIOS'!I78</f>
        <v>30660.000000000004</v>
      </c>
      <c r="J7" s="14">
        <f>'[7]VIDRIO POR MUNICIPIOS'!J78</f>
        <v>67320</v>
      </c>
      <c r="K7" s="14">
        <f>'[7]VIDRIO POR MUNICIPIOS'!K78</f>
        <v>50220.000000000007</v>
      </c>
      <c r="L7" s="14">
        <f>'[7]VIDRIO POR MUNICIPIOS'!L78</f>
        <v>38900</v>
      </c>
      <c r="M7" s="14">
        <f>'[7]VIDRIO POR MUNICIPIOS'!M78</f>
        <v>35040</v>
      </c>
      <c r="N7" s="64">
        <f>'[7]VIDRIO POR MUNICIPIOS'!N78</f>
        <v>35040</v>
      </c>
      <c r="O7" s="55">
        <f>SUM(C7:N7)</f>
        <v>473880</v>
      </c>
      <c r="P7" s="35">
        <f>O7/B7</f>
        <v>10.769265731881918</v>
      </c>
      <c r="Q7" s="36">
        <f>P7/1000</f>
        <v>1.0769265731881918E-2</v>
      </c>
    </row>
    <row r="8" spans="1:17" s="13" customFormat="1" ht="17.100000000000001" customHeight="1">
      <c r="A8" s="61">
        <v>2016</v>
      </c>
      <c r="B8" s="62">
        <v>43135</v>
      </c>
      <c r="C8" s="65">
        <f>'[8]VIDRIO POR MUNICIPIOS'!C78</f>
        <v>29040</v>
      </c>
      <c r="D8" s="60">
        <f>'[8]VIDRIO POR MUNICIPIOS'!D78</f>
        <v>31240</v>
      </c>
      <c r="E8" s="60">
        <f>'[8]VIDRIO POR MUNICIPIOS'!E78</f>
        <v>37840</v>
      </c>
      <c r="F8" s="60">
        <f>'[8]VIDRIO POR MUNICIPIOS'!F78</f>
        <v>22939.999999999996</v>
      </c>
      <c r="G8" s="60">
        <f>'[8]VIDRIO POR MUNICIPIOS'!G78</f>
        <v>34200</v>
      </c>
      <c r="H8" s="60">
        <f>'[8]VIDRIO POR MUNICIPIOS'!H78</f>
        <v>36820</v>
      </c>
      <c r="I8" s="60">
        <f>'[8]VIDRIO POR MUNICIPIOS'!I78</f>
        <v>28560</v>
      </c>
      <c r="J8" s="60">
        <f>'[8]VIDRIO POR MUNICIPIOS'!J78</f>
        <v>65500</v>
      </c>
      <c r="K8" s="60">
        <f>'[8]VIDRIO POR MUNICIPIOS'!K78</f>
        <v>43760</v>
      </c>
      <c r="L8" s="60">
        <f>'[8]VIDRIO POR MUNICIPIOS'!L78</f>
        <v>38260</v>
      </c>
      <c r="M8" s="60">
        <f>'[8]VIDRIO POR MUNICIPIOS'!M78</f>
        <v>34680</v>
      </c>
      <c r="N8" s="66">
        <f>'[8]VIDRIO POR MUNICIPIOS'!N78</f>
        <v>45140</v>
      </c>
      <c r="O8" s="55">
        <f>SUM(C8:N8)</f>
        <v>447980</v>
      </c>
      <c r="P8" s="35">
        <f>O8/B8</f>
        <v>10.385533789266256</v>
      </c>
      <c r="Q8" s="36">
        <f>P8/1000</f>
        <v>1.0385533789266257E-2</v>
      </c>
    </row>
    <row r="9" spans="1:17" s="4" customFormat="1" ht="15" thickBot="1">
      <c r="A9" s="16">
        <v>2015</v>
      </c>
      <c r="B9" s="20">
        <v>42688</v>
      </c>
      <c r="C9" s="67">
        <f>'[9]VIDRIO POR MUNICIPIOS'!C78</f>
        <v>53500</v>
      </c>
      <c r="D9" s="17">
        <f>'[9]VIDRIO POR MUNICIPIOS'!D78</f>
        <v>27580</v>
      </c>
      <c r="E9" s="17">
        <f>'[9]VIDRIO POR MUNICIPIOS'!E78</f>
        <v>27580</v>
      </c>
      <c r="F9" s="17">
        <f>'[9]VIDRIO POR MUNICIPIOS'!F78</f>
        <v>21080</v>
      </c>
      <c r="G9" s="17">
        <f>'[9]VIDRIO POR MUNICIPIOS'!G78</f>
        <v>29500</v>
      </c>
      <c r="H9" s="17">
        <f>'[9]VIDRIO POR MUNICIPIOS'!H78</f>
        <v>28500</v>
      </c>
      <c r="I9" s="17">
        <f>'[9]VIDRIO POR MUNICIPIOS'!I78</f>
        <v>49860</v>
      </c>
      <c r="J9" s="17">
        <f>'[9]VIDRIO POR MUNICIPIOS'!J78</f>
        <v>34940</v>
      </c>
      <c r="K9" s="17">
        <f>'[9]VIDRIO POR MUNICIPIOS'!K78</f>
        <v>38240</v>
      </c>
      <c r="L9" s="17">
        <f>'[9]VIDRIO POR MUNICIPIOS'!L78</f>
        <v>19620</v>
      </c>
      <c r="M9" s="17">
        <f>'[9]VIDRIO POR MUNICIPIOS'!M78</f>
        <v>27480.000000000004</v>
      </c>
      <c r="N9" s="68">
        <f>'[9]VIDRIO POR MUNICIPIOS'!N78</f>
        <v>17720</v>
      </c>
      <c r="O9" s="56">
        <f>SUM(C9:N9)</f>
        <v>375600</v>
      </c>
      <c r="P9" s="37">
        <f>O9/B9</f>
        <v>8.7987256371814091</v>
      </c>
      <c r="Q9" s="38">
        <f>P9/1000</f>
        <v>8.7987256371814086E-3</v>
      </c>
    </row>
    <row r="34" spans="2:13">
      <c r="B34" s="78" t="s">
        <v>15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T23" sqref="T23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7" t="s">
        <v>22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4" spans="1:17" ht="15" thickBot="1"/>
    <row r="5" spans="1:17" ht="16.5" customHeight="1">
      <c r="B5" s="102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8" t="s">
        <v>17</v>
      </c>
      <c r="P5" s="100" t="s">
        <v>0</v>
      </c>
      <c r="Q5" s="96" t="s">
        <v>19</v>
      </c>
    </row>
    <row r="6" spans="1:17" ht="17.100000000000001" customHeight="1" thickBot="1">
      <c r="B6" s="103"/>
      <c r="C6" s="23" t="s">
        <v>2</v>
      </c>
      <c r="D6" s="24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25" t="s">
        <v>11</v>
      </c>
      <c r="M6" s="25" t="s">
        <v>12</v>
      </c>
      <c r="N6" s="24" t="s">
        <v>13</v>
      </c>
      <c r="O6" s="99"/>
      <c r="P6" s="101"/>
      <c r="Q6" s="97"/>
    </row>
    <row r="7" spans="1:17" ht="17.100000000000001" customHeight="1">
      <c r="A7" s="22">
        <v>2017</v>
      </c>
      <c r="B7" s="50">
        <v>44003</v>
      </c>
      <c r="C7" s="52">
        <f>'[10]1.2'!E$72</f>
        <v>45149.841269841272</v>
      </c>
      <c r="D7" s="52">
        <f>'[10]1.2'!F$72</f>
        <v>49663.492063492064</v>
      </c>
      <c r="E7" s="105">
        <f>'[10]1.2'!G$72</f>
        <v>45585.555555555562</v>
      </c>
      <c r="F7" s="105">
        <f>'[10]1.2'!H$72</f>
        <v>49063.809523809527</v>
      </c>
      <c r="G7" s="105">
        <f>'[10]1.2'!I$72</f>
        <v>52689.841269841272</v>
      </c>
      <c r="H7" s="105">
        <f>'[10]1.2'!J$72</f>
        <v>53915.238095238099</v>
      </c>
      <c r="I7" s="105">
        <f>'[10]1.2'!K$72</f>
        <v>62572.380952380947</v>
      </c>
      <c r="J7" s="105">
        <f>'[10]1.2'!L$72</f>
        <v>65263.492063492071</v>
      </c>
      <c r="K7" s="105">
        <f>'[10]1.2'!M$72</f>
        <v>55017.777777777774</v>
      </c>
      <c r="L7" s="105">
        <f>'[10]1.2'!N$72</f>
        <v>55849.523809523816</v>
      </c>
      <c r="M7" s="105">
        <f>'[10]1.2'!O$72</f>
        <v>47453.015873015873</v>
      </c>
      <c r="N7" s="106">
        <f>'[10]1.2'!P$72</f>
        <v>50539.365079365081</v>
      </c>
      <c r="O7" s="46">
        <f>SUM(C7:N7)</f>
        <v>632763.33333333337</v>
      </c>
      <c r="P7" s="45">
        <f>O7/B7</f>
        <v>14.380004393639828</v>
      </c>
      <c r="Q7" s="40">
        <f>P7/1000</f>
        <v>1.4380004393639827E-2</v>
      </c>
    </row>
    <row r="8" spans="1:17" ht="17.100000000000001" customHeight="1">
      <c r="A8" s="48">
        <v>2016</v>
      </c>
      <c r="B8" s="21">
        <v>43135</v>
      </c>
      <c r="C8" s="53">
        <v>50850</v>
      </c>
      <c r="D8" s="39">
        <v>45768</v>
      </c>
      <c r="E8" s="39">
        <v>55037</v>
      </c>
      <c r="F8" s="39">
        <v>53889</v>
      </c>
      <c r="G8" s="39">
        <v>51773</v>
      </c>
      <c r="H8" s="39">
        <v>49237</v>
      </c>
      <c r="I8" s="39">
        <v>59662</v>
      </c>
      <c r="J8" s="39">
        <v>68100</v>
      </c>
      <c r="K8" s="39">
        <v>54368</v>
      </c>
      <c r="L8" s="39">
        <v>50667</v>
      </c>
      <c r="M8" s="39">
        <v>50957</v>
      </c>
      <c r="N8" s="54">
        <v>47739</v>
      </c>
      <c r="O8" s="46">
        <f>SUM(C8:N8)</f>
        <v>638047</v>
      </c>
      <c r="P8" s="45">
        <f>O8/B8</f>
        <v>14.791862756462269</v>
      </c>
      <c r="Q8" s="40">
        <f>P8/1000</f>
        <v>1.4791862756462269E-2</v>
      </c>
    </row>
    <row r="9" spans="1:17" s="4" customFormat="1" ht="15" thickBot="1">
      <c r="A9" s="49">
        <v>2015</v>
      </c>
      <c r="B9" s="51">
        <v>42688</v>
      </c>
      <c r="C9" s="41">
        <v>49267</v>
      </c>
      <c r="D9" s="42">
        <v>50092</v>
      </c>
      <c r="E9" s="42">
        <v>49540</v>
      </c>
      <c r="F9" s="42">
        <v>56878</v>
      </c>
      <c r="G9" s="42">
        <v>58578</v>
      </c>
      <c r="H9" s="42">
        <v>54193</v>
      </c>
      <c r="I9" s="42">
        <v>65969</v>
      </c>
      <c r="J9" s="42">
        <v>72235</v>
      </c>
      <c r="K9" s="42">
        <v>62421</v>
      </c>
      <c r="L9" s="42">
        <v>52773</v>
      </c>
      <c r="M9" s="42">
        <v>54191</v>
      </c>
      <c r="N9" s="43">
        <v>46362</v>
      </c>
      <c r="O9" s="47">
        <f>SUM(C9:N9)</f>
        <v>672499</v>
      </c>
      <c r="P9" s="44">
        <f>O9/B9</f>
        <v>15.75381840329835</v>
      </c>
      <c r="Q9" s="26">
        <f>P9/1000</f>
        <v>1.5753818403298349E-2</v>
      </c>
    </row>
    <row r="12" spans="1:17">
      <c r="H12" s="11"/>
    </row>
    <row r="33" spans="2:10">
      <c r="B33" s="78" t="s">
        <v>15</v>
      </c>
      <c r="C33" s="78"/>
      <c r="D33" s="78"/>
      <c r="E33" s="78"/>
      <c r="F33" s="78"/>
      <c r="G33" s="78"/>
      <c r="H33" s="78"/>
      <c r="I33" s="78"/>
      <c r="J33" s="78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