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D7" i="4"/>
  <c r="E7"/>
  <c r="O7" s="1"/>
  <c r="P7" s="1"/>
  <c r="Q7" s="1"/>
  <c r="F7"/>
  <c r="G7"/>
  <c r="H7"/>
  <c r="I7"/>
  <c r="J7"/>
  <c r="K7"/>
  <c r="L7"/>
  <c r="M7"/>
  <c r="N7"/>
  <c r="C7"/>
  <c r="L7" i="3"/>
  <c r="O7" s="1"/>
  <c r="P7" s="1"/>
  <c r="Q7" s="1"/>
  <c r="M7"/>
  <c r="N7"/>
  <c r="K7" i="2"/>
  <c r="L7"/>
  <c r="O7" s="1"/>
  <c r="P7" s="1"/>
  <c r="Q7" s="1"/>
  <c r="M7"/>
  <c r="N7"/>
  <c r="L7" i="1"/>
  <c r="M7"/>
  <c r="O7" s="1"/>
  <c r="P7" s="1"/>
  <c r="Q7" s="1"/>
  <c r="N7"/>
  <c r="D7" i="3"/>
  <c r="E7"/>
  <c r="F7"/>
  <c r="G7"/>
  <c r="H7"/>
  <c r="I7"/>
  <c r="J7"/>
  <c r="K7"/>
  <c r="C7"/>
  <c r="C8"/>
  <c r="D8"/>
  <c r="E8"/>
  <c r="F8"/>
  <c r="G8"/>
  <c r="H8"/>
  <c r="I8"/>
  <c r="J8"/>
  <c r="K8"/>
  <c r="L8"/>
  <c r="M8"/>
  <c r="N8"/>
  <c r="D7" i="2"/>
  <c r="E7"/>
  <c r="F7"/>
  <c r="G7"/>
  <c r="H7"/>
  <c r="I7"/>
  <c r="J7"/>
  <c r="C7"/>
  <c r="D7" i="1"/>
  <c r="E7"/>
  <c r="F7"/>
  <c r="G7"/>
  <c r="H7"/>
  <c r="I7"/>
  <c r="J7"/>
  <c r="K7"/>
  <c r="C7"/>
  <c r="D9" i="3"/>
  <c r="E9"/>
  <c r="F9"/>
  <c r="G9"/>
  <c r="H9"/>
  <c r="I9"/>
  <c r="J9"/>
  <c r="K9"/>
  <c r="L9"/>
  <c r="M9"/>
  <c r="N9"/>
  <c r="C9"/>
  <c r="D9" i="2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N8"/>
  <c r="C8"/>
  <c r="D9" i="1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N8"/>
  <c r="C8"/>
  <c r="O8" i="4"/>
  <c r="P8" s="1"/>
  <c r="Q8" s="1"/>
  <c r="O9"/>
  <c r="P9" s="1"/>
  <c r="Q9" s="1"/>
  <c r="O8" i="3" l="1"/>
  <c r="P8" s="1"/>
  <c r="Q8" s="1"/>
  <c r="O9" i="1"/>
  <c r="P9" s="1"/>
  <c r="Q9" s="1"/>
  <c r="O8" i="2"/>
  <c r="P8" s="1"/>
  <c r="Q8" s="1"/>
  <c r="O8" i="1"/>
  <c r="P8" s="1"/>
  <c r="Q8" s="1"/>
  <c r="O9" i="3" l="1"/>
  <c r="P9" s="1"/>
  <c r="Q9" s="1"/>
  <c r="O9" i="2" l="1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<sst xmlns="http://schemas.openxmlformats.org/spreadsheetml/2006/main" count="76" uniqueCount="23">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</sst>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3" fontId="16" fillId="0" borderId="9" xfId="0" applyNumberFormat="1" applyFont="1" applyFill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externalLinks/externalLink9.xml" Type="http://schemas.openxmlformats.org/officeDocument/2006/relationships/externalLink"/>
<Relationship Id="rId14" Target="externalLinks/externalLink10.xml" Type="http://schemas.openxmlformats.org/officeDocument/2006/relationships/externalLink"/>
<Relationship Id="rId15" Target="theme/theme1.xml" Type="http://schemas.openxmlformats.org/officeDocument/2006/relationships/theme"/>
<Relationship Id="rId16" Target="styles.xml" Type="http://schemas.openxmlformats.org/officeDocument/2006/relationships/styles"/>
<Relationship Id="rId17" Target="sharedStrings.xml" Type="http://schemas.openxmlformats.org/officeDocument/2006/relationships/sharedStrings"/>
<Relationship Id="rId18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139680</c:v>
                </c:pt>
                <c:pt idx="1">
                  <c:v>119660</c:v>
                </c:pt>
                <c:pt idx="2">
                  <c:v>131600</c:v>
                </c:pt>
                <c:pt idx="3">
                  <c:v>127360</c:v>
                </c:pt>
                <c:pt idx="4">
                  <c:v>150300</c:v>
                </c:pt>
                <c:pt idx="5">
                  <c:v>166000</c:v>
                </c:pt>
                <c:pt idx="6">
                  <c:v>198100</c:v>
                </c:pt>
                <c:pt idx="7">
                  <c:v>203460</c:v>
                </c:pt>
                <c:pt idx="8">
                  <c:v>154900</c:v>
                </c:pt>
                <c:pt idx="9">
                  <c:v>152640</c:v>
                </c:pt>
                <c:pt idx="10">
                  <c:v>141720</c:v>
                </c:pt>
                <c:pt idx="11">
                  <c:v>125720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124590</c:v>
                </c:pt>
                <c:pt idx="1">
                  <c:v>119860</c:v>
                </c:pt>
                <c:pt idx="2">
                  <c:v>130270</c:v>
                </c:pt>
                <c:pt idx="3">
                  <c:v>134260</c:v>
                </c:pt>
                <c:pt idx="4">
                  <c:v>113510</c:v>
                </c:pt>
                <c:pt idx="5">
                  <c:v>167540</c:v>
                </c:pt>
                <c:pt idx="6">
                  <c:v>179480</c:v>
                </c:pt>
                <c:pt idx="7">
                  <c:v>198760</c:v>
                </c:pt>
                <c:pt idx="8">
                  <c:v>160780</c:v>
                </c:pt>
                <c:pt idx="9">
                  <c:v>160000</c:v>
                </c:pt>
                <c:pt idx="10">
                  <c:v>127900</c:v>
                </c:pt>
                <c:pt idx="11">
                  <c:v>122020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123680</c:v>
                </c:pt>
                <c:pt idx="1">
                  <c:v>114340</c:v>
                </c:pt>
                <c:pt idx="2">
                  <c:v>122020</c:v>
                </c:pt>
                <c:pt idx="3">
                  <c:v>147670</c:v>
                </c:pt>
                <c:pt idx="4">
                  <c:v>160830</c:v>
                </c:pt>
                <c:pt idx="5">
                  <c:v>163970</c:v>
                </c:pt>
                <c:pt idx="6">
                  <c:v>180510</c:v>
                </c:pt>
                <c:pt idx="7">
                  <c:v>212290</c:v>
                </c:pt>
                <c:pt idx="8">
                  <c:v>163150</c:v>
                </c:pt>
                <c:pt idx="9">
                  <c:v>133330</c:v>
                </c:pt>
                <c:pt idx="10">
                  <c:v>131540</c:v>
                </c:pt>
                <c:pt idx="11">
                  <c:v>115330</c:v>
                </c:pt>
              </c:numCache>
            </c:numRef>
          </c:val>
        </c:ser>
        <c:marker val="1"/>
        <c:axId val="81910016"/>
        <c:axId val="82124800"/>
      </c:lineChart>
      <c:catAx>
        <c:axId val="81910016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2124800"/>
        <c:crossesAt val="0"/>
        <c:auto val="1"/>
        <c:lblAlgn val="ctr"/>
        <c:lblOffset val="100"/>
      </c:catAx>
      <c:valAx>
        <c:axId val="8212480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910016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139028040047031"/>
          <c:y val="0.85205288740530161"/>
          <c:w val="0.58129713423831064"/>
          <c:h val="0.11075982388611159"/>
        </c:manualLayout>
      </c:layout>
    </c:legend>
    <c:plotVisOnly val="1"/>
  </c:chart>
  <c:printSettings>
    <c:headerFooter/>
    <c:pageMargins b="0.750000000000006" l="0.70000000000000062" r="0.70000000000000062" t="0.75000000000000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486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2576.7315157093526</c:v>
                </c:pt>
                <c:pt idx="1">
                  <c:v>2653.9320209070879</c:v>
                </c:pt>
                <c:pt idx="2">
                  <c:v>4185.4195334520709</c:v>
                </c:pt>
                <c:pt idx="3">
                  <c:v>4012.8492132741167</c:v>
                </c:pt>
                <c:pt idx="4">
                  <c:v>2312.8985470546409</c:v>
                </c:pt>
                <c:pt idx="5">
                  <c:v>2701.4293086955754</c:v>
                </c:pt>
                <c:pt idx="6">
                  <c:v>2004.8776539622074</c:v>
                </c:pt>
                <c:pt idx="7">
                  <c:v>3630.4548273757177</c:v>
                </c:pt>
                <c:pt idx="8">
                  <c:v>2344.2861509544941</c:v>
                </c:pt>
                <c:pt idx="9">
                  <c:v>3719.0534405769622</c:v>
                </c:pt>
                <c:pt idx="10">
                  <c:v>3046.420074010206</c:v>
                </c:pt>
                <c:pt idx="11">
                  <c:v>2524.7253129560304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2718.6865979381446</c:v>
                </c:pt>
                <c:pt idx="1">
                  <c:v>2300.3298969072166</c:v>
                </c:pt>
                <c:pt idx="2">
                  <c:v>2903.4107909051727</c:v>
                </c:pt>
                <c:pt idx="3">
                  <c:v>5792.6286581836066</c:v>
                </c:pt>
                <c:pt idx="4">
                  <c:v>2736.8195178731285</c:v>
                </c:pt>
                <c:pt idx="5">
                  <c:v>3312.1490497919112</c:v>
                </c:pt>
                <c:pt idx="6">
                  <c:v>2744.7826221482064</c:v>
                </c:pt>
                <c:pt idx="7">
                  <c:v>2116.7290281127225</c:v>
                </c:pt>
                <c:pt idx="8">
                  <c:v>3253.3524577383228</c:v>
                </c:pt>
                <c:pt idx="9">
                  <c:v>3456.7130726032697</c:v>
                </c:pt>
                <c:pt idx="10">
                  <c:v>3005.0111217514564</c:v>
                </c:pt>
                <c:pt idx="11">
                  <c:v>2516.9766863189388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8044.7384382107657</c:v>
                </c:pt>
                <c:pt idx="1">
                  <c:v>2433.5456153651758</c:v>
                </c:pt>
                <c:pt idx="2">
                  <c:v>3376.7399545109934</c:v>
                </c:pt>
                <c:pt idx="3">
                  <c:v>3529.1622441243367</c:v>
                </c:pt>
                <c:pt idx="4">
                  <c:v>2933.8033864038412</c:v>
                </c:pt>
                <c:pt idx="5">
                  <c:v>3900.4473085670961</c:v>
                </c:pt>
                <c:pt idx="6">
                  <c:v>3715.4561536517567</c:v>
                </c:pt>
                <c:pt idx="7">
                  <c:v>8614.2077331311593</c:v>
                </c:pt>
                <c:pt idx="8">
                  <c:v>3147.4551427849378</c:v>
                </c:pt>
                <c:pt idx="9">
                  <c:v>4095.8605003790753</c:v>
                </c:pt>
                <c:pt idx="10">
                  <c:v>2140.4258276472074</c:v>
                </c:pt>
                <c:pt idx="11">
                  <c:v>2170.3891837250439</c:v>
                </c:pt>
              </c:numCache>
            </c:numRef>
          </c:val>
        </c:ser>
        <c:marker val="1"/>
        <c:axId val="91560960"/>
        <c:axId val="125915136"/>
      </c:lineChart>
      <c:catAx>
        <c:axId val="91560960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5915136"/>
        <c:crossesAt val="0"/>
        <c:auto val="1"/>
        <c:lblAlgn val="ctr"/>
        <c:lblOffset val="100"/>
      </c:catAx>
      <c:valAx>
        <c:axId val="12591513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1560960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18968699118089694"/>
          <c:y val="0.8386256625730899"/>
          <c:w val="0.61709067188519262"/>
          <c:h val="0.12522104747752522"/>
        </c:manualLayout>
      </c:layout>
    </c:legend>
    <c:plotVisOnly val="1"/>
  </c:chart>
  <c:printSettings>
    <c:headerFooter/>
    <c:pageMargins b="0.75000000000000622" l="0.70000000000000062" r="0.70000000000000062" t="0.75000000000000622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286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4240</c:v>
                </c:pt>
                <c:pt idx="1">
                  <c:v>7340</c:v>
                </c:pt>
                <c:pt idx="2">
                  <c:v>7120</c:v>
                </c:pt>
                <c:pt idx="3">
                  <c:v>7780</c:v>
                </c:pt>
                <c:pt idx="4">
                  <c:v>13160</c:v>
                </c:pt>
                <c:pt idx="5">
                  <c:v>7480</c:v>
                </c:pt>
                <c:pt idx="6">
                  <c:v>10700</c:v>
                </c:pt>
                <c:pt idx="7">
                  <c:v>14760</c:v>
                </c:pt>
                <c:pt idx="8">
                  <c:v>7220</c:v>
                </c:pt>
                <c:pt idx="9">
                  <c:v>11320</c:v>
                </c:pt>
                <c:pt idx="10">
                  <c:v>11760</c:v>
                </c:pt>
                <c:pt idx="11">
                  <c:v>10550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6700</c:v>
                </c:pt>
                <c:pt idx="1">
                  <c:v>15280</c:v>
                </c:pt>
                <c:pt idx="2">
                  <c:v>7060</c:v>
                </c:pt>
                <c:pt idx="3">
                  <c:v>8260</c:v>
                </c:pt>
                <c:pt idx="4">
                  <c:v>8160</c:v>
                </c:pt>
                <c:pt idx="5">
                  <c:v>15020</c:v>
                </c:pt>
                <c:pt idx="6">
                  <c:v>14400</c:v>
                </c:pt>
                <c:pt idx="7">
                  <c:v>16460</c:v>
                </c:pt>
                <c:pt idx="8">
                  <c:v>7200</c:v>
                </c:pt>
                <c:pt idx="9">
                  <c:v>16020</c:v>
                </c:pt>
                <c:pt idx="10">
                  <c:v>7260</c:v>
                </c:pt>
                <c:pt idx="11">
                  <c:v>17140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0</c:v>
                </c:pt>
                <c:pt idx="1">
                  <c:v>7520</c:v>
                </c:pt>
                <c:pt idx="2">
                  <c:v>13720</c:v>
                </c:pt>
                <c:pt idx="3">
                  <c:v>8260</c:v>
                </c:pt>
                <c:pt idx="4">
                  <c:v>7080</c:v>
                </c:pt>
                <c:pt idx="5">
                  <c:v>15000</c:v>
                </c:pt>
                <c:pt idx="6">
                  <c:v>15020</c:v>
                </c:pt>
                <c:pt idx="7">
                  <c:v>15500</c:v>
                </c:pt>
                <c:pt idx="8">
                  <c:v>13940</c:v>
                </c:pt>
                <c:pt idx="9">
                  <c:v>6880</c:v>
                </c:pt>
                <c:pt idx="10">
                  <c:v>8060</c:v>
                </c:pt>
                <c:pt idx="11">
                  <c:v>14500</c:v>
                </c:pt>
              </c:numCache>
            </c:numRef>
          </c:val>
        </c:ser>
        <c:marker val="1"/>
        <c:axId val="81551360"/>
        <c:axId val="81552896"/>
      </c:lineChart>
      <c:catAx>
        <c:axId val="8155136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552896"/>
        <c:crossesAt val="0"/>
        <c:auto val="1"/>
        <c:lblAlgn val="ctr"/>
        <c:lblOffset val="100"/>
      </c:catAx>
      <c:valAx>
        <c:axId val="8155289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551360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1541256018494381"/>
          <c:y val="0.86951627348356619"/>
          <c:w val="0.64080731630400523"/>
          <c:h val="0.130483726516434"/>
        </c:manualLayout>
      </c:layout>
    </c:legend>
    <c:plotVisOnly val="1"/>
  </c:chart>
  <c:printSettings>
    <c:headerFooter/>
    <c:pageMargins b="0.75000000000000622" l="0.70000000000000062" r="0.70000000000000062" t="0.75000000000000622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3398.5401459854011</c:v>
                </c:pt>
                <c:pt idx="1">
                  <c:v>2752.5547445255479</c:v>
                </c:pt>
                <c:pt idx="2">
                  <c:v>3733.5766423357663</c:v>
                </c:pt>
                <c:pt idx="3">
                  <c:v>4191.2408759124082</c:v>
                </c:pt>
                <c:pt idx="4">
                  <c:v>4033.5766423357663</c:v>
                </c:pt>
                <c:pt idx="5">
                  <c:v>4221.8978102189785</c:v>
                </c:pt>
                <c:pt idx="6">
                  <c:v>6122.6277372262775</c:v>
                </c:pt>
                <c:pt idx="7">
                  <c:v>6740.1459854014611</c:v>
                </c:pt>
                <c:pt idx="8">
                  <c:v>4764.9635036496347</c:v>
                </c:pt>
                <c:pt idx="9">
                  <c:v>4340.1324503311262</c:v>
                </c:pt>
                <c:pt idx="10">
                  <c:v>3435.2317880794699</c:v>
                </c:pt>
                <c:pt idx="11">
                  <c:v>3341.6058394160582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3425</c:v>
                </c:pt>
                <c:pt idx="1">
                  <c:v>3272</c:v>
                </c:pt>
                <c:pt idx="2">
                  <c:v>3517</c:v>
                </c:pt>
                <c:pt idx="3">
                  <c:v>3714</c:v>
                </c:pt>
                <c:pt idx="4">
                  <c:v>3670</c:v>
                </c:pt>
                <c:pt idx="5">
                  <c:v>4091</c:v>
                </c:pt>
                <c:pt idx="6">
                  <c:v>5691</c:v>
                </c:pt>
                <c:pt idx="7">
                  <c:v>5820</c:v>
                </c:pt>
                <c:pt idx="8">
                  <c:v>4542</c:v>
                </c:pt>
                <c:pt idx="9">
                  <c:v>3977</c:v>
                </c:pt>
                <c:pt idx="10">
                  <c:v>3247</c:v>
                </c:pt>
                <c:pt idx="11">
                  <c:v>3186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3314</c:v>
                </c:pt>
                <c:pt idx="1">
                  <c:v>3257</c:v>
                </c:pt>
                <c:pt idx="2">
                  <c:v>2711</c:v>
                </c:pt>
                <c:pt idx="3">
                  <c:v>3700</c:v>
                </c:pt>
                <c:pt idx="4">
                  <c:v>4235</c:v>
                </c:pt>
                <c:pt idx="5">
                  <c:v>4337</c:v>
                </c:pt>
                <c:pt idx="6">
                  <c:v>5420</c:v>
                </c:pt>
                <c:pt idx="7">
                  <c:v>5936</c:v>
                </c:pt>
                <c:pt idx="8">
                  <c:v>4524</c:v>
                </c:pt>
                <c:pt idx="9">
                  <c:v>4421</c:v>
                </c:pt>
                <c:pt idx="10">
                  <c:v>3370</c:v>
                </c:pt>
                <c:pt idx="11">
                  <c:v>2940</c:v>
                </c:pt>
              </c:numCache>
            </c:numRef>
          </c:val>
        </c:ser>
        <c:marker val="1"/>
        <c:axId val="81614720"/>
        <c:axId val="81616256"/>
      </c:lineChart>
      <c:catAx>
        <c:axId val="81614720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616256"/>
        <c:crosses val="autoZero"/>
        <c:auto val="1"/>
        <c:lblAlgn val="ctr"/>
        <c:lblOffset val="100"/>
      </c:catAx>
      <c:valAx>
        <c:axId val="8161625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614720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13502763374090437"/>
          <c:y val="0.84048847472694932"/>
          <c:w val="0.7052092743149655"/>
          <c:h val="0.14943088011176028"/>
        </c:manualLayout>
      </c:layout>
    </c:legend>
    <c:plotVisOnly val="1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10</xdr:row>
      <xdr:rowOff>30480</xdr:rowOff>
    </xdr:from>
    <xdr:to>
      <xdr:col>16</xdr:col>
      <xdr:colOff>0</xdr:colOff>
      <xdr:row>30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7620</xdr:rowOff>
    </xdr:from>
    <xdr:to>
      <xdr:col>16</xdr:col>
      <xdr:colOff>297180</xdr:colOff>
      <xdr:row>29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16</xdr:col>
      <xdr:colOff>205740</xdr:colOff>
      <xdr:row>31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441960</xdr:colOff>
      <xdr:row>10</xdr:row>
      <xdr:rowOff>152400</xdr:rowOff>
    </xdr:from>
    <xdr:to>
      <xdr:col>16</xdr:col>
      <xdr:colOff>182880</xdr:colOff>
      <xdr:row>31</xdr:row>
      <xdr:rowOff>91440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10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PAPEL-CARTON%202017/PAPEL%20RUTAS,%20MUNICIPIOS,%20LOCALIDADES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9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>
        <row r="39">
          <cell r="F39">
            <v>139680</v>
          </cell>
          <cell r="G39">
            <v>119660</v>
          </cell>
          <cell r="H39">
            <v>131600</v>
          </cell>
          <cell r="I39">
            <v>127360</v>
          </cell>
          <cell r="J39">
            <v>150300</v>
          </cell>
          <cell r="K39">
            <v>166000</v>
          </cell>
          <cell r="L39">
            <v>198100</v>
          </cell>
          <cell r="M39">
            <v>203460</v>
          </cell>
          <cell r="N39">
            <v>154900</v>
          </cell>
          <cell r="O39">
            <v>152640</v>
          </cell>
          <cell r="P39">
            <v>141720</v>
          </cell>
          <cell r="Q39">
            <v>125720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50">
          <cell r="E50">
            <v>3398.5401459854011</v>
          </cell>
          <cell r="F50">
            <v>2752.5547445255479</v>
          </cell>
          <cell r="G50">
            <v>3733.5766423357663</v>
          </cell>
          <cell r="H50">
            <v>4191.2408759124082</v>
          </cell>
          <cell r="I50">
            <v>4033.5766423357663</v>
          </cell>
          <cell r="J50">
            <v>4221.8978102189785</v>
          </cell>
          <cell r="K50">
            <v>6122.6277372262775</v>
          </cell>
          <cell r="L50">
            <v>6740.1459854014611</v>
          </cell>
          <cell r="M50">
            <v>4764.9635036496347</v>
          </cell>
          <cell r="N50">
            <v>4340.1324503311262</v>
          </cell>
          <cell r="O50">
            <v>3435.2317880794699</v>
          </cell>
          <cell r="P50">
            <v>3341.6058394160582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>
        <row r="39">
          <cell r="F39">
            <v>124590</v>
          </cell>
          <cell r="G39">
            <v>119860</v>
          </cell>
          <cell r="H39">
            <v>130270</v>
          </cell>
          <cell r="I39">
            <v>134260</v>
          </cell>
          <cell r="J39">
            <v>113510</v>
          </cell>
          <cell r="K39">
            <v>167540</v>
          </cell>
          <cell r="L39">
            <v>179480</v>
          </cell>
          <cell r="M39">
            <v>198760</v>
          </cell>
          <cell r="N39">
            <v>160780</v>
          </cell>
          <cell r="O39">
            <v>160000</v>
          </cell>
          <cell r="P39">
            <v>127900</v>
          </cell>
          <cell r="Q39">
            <v>122020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>
        <row r="39">
          <cell r="F39">
            <v>123680</v>
          </cell>
          <cell r="G39">
            <v>114340</v>
          </cell>
          <cell r="H39">
            <v>122020</v>
          </cell>
          <cell r="I39">
            <v>147670</v>
          </cell>
          <cell r="J39">
            <v>160830</v>
          </cell>
          <cell r="K39">
            <v>163970</v>
          </cell>
          <cell r="L39">
            <v>180510</v>
          </cell>
          <cell r="M39">
            <v>212290</v>
          </cell>
          <cell r="N39">
            <v>163150</v>
          </cell>
          <cell r="O39">
            <v>133330</v>
          </cell>
          <cell r="P39">
            <v>131540</v>
          </cell>
          <cell r="Q39">
            <v>115330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7"/>
      <sheetName val="FEBRERO-2017"/>
      <sheetName val="MARZO-2017"/>
      <sheetName val="ABRIL-2017"/>
      <sheetName val="MAYO-2017"/>
      <sheetName val="JUNIO-2017"/>
      <sheetName val="JULIO-2017"/>
      <sheetName val="AGOSTO-2017"/>
      <sheetName val="SEPTIEMBRE-2017"/>
      <sheetName val="OCTUBRE-2017"/>
      <sheetName val="NOVIEMBRE-2017"/>
      <sheetName val="DICIEMBRE-2017"/>
      <sheetName val="Por Localidades 2017"/>
      <sheetName val="Por Municipio -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/>
      <sheetData sheetId="13">
        <row r="57">
          <cell r="C57">
            <v>2576.7315157093526</v>
          </cell>
          <cell r="D57">
            <v>2653.9320209070879</v>
          </cell>
          <cell r="E57">
            <v>4185.4195334520709</v>
          </cell>
          <cell r="F57">
            <v>4012.8492132741167</v>
          </cell>
          <cell r="G57">
            <v>2312.8985470546409</v>
          </cell>
          <cell r="H57">
            <v>2701.4293086955754</v>
          </cell>
          <cell r="I57">
            <v>2004.8776539622074</v>
          </cell>
          <cell r="J57">
            <v>3630.4548273757177</v>
          </cell>
          <cell r="K57">
            <v>2344.2861509544941</v>
          </cell>
          <cell r="L57">
            <v>3719.0534405769622</v>
          </cell>
          <cell r="M57">
            <v>3046.420074010206</v>
          </cell>
          <cell r="N57">
            <v>2524.7253129560304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7">
          <cell r="C57">
            <v>2718.6865979381446</v>
          </cell>
          <cell r="D57">
            <v>2300.3298969072166</v>
          </cell>
          <cell r="E57">
            <v>2903.4107909051727</v>
          </cell>
          <cell r="F57">
            <v>5792.6286581836066</v>
          </cell>
          <cell r="G57">
            <v>2736.8195178731285</v>
          </cell>
          <cell r="H57">
            <v>3312.1490497919112</v>
          </cell>
          <cell r="I57">
            <v>2744.7826221482064</v>
          </cell>
          <cell r="J57">
            <v>2116.7290281127225</v>
          </cell>
          <cell r="K57">
            <v>3253.3524577383228</v>
          </cell>
          <cell r="L57">
            <v>3456.7130726032697</v>
          </cell>
          <cell r="M57">
            <v>3005.0111217514564</v>
          </cell>
          <cell r="N57">
            <v>2516.9766863189388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7">
          <cell r="C57">
            <v>8044.7384382107657</v>
          </cell>
          <cell r="D57">
            <v>2433.5456153651758</v>
          </cell>
          <cell r="E57">
            <v>3376.7399545109934</v>
          </cell>
          <cell r="F57">
            <v>3529.1622441243367</v>
          </cell>
          <cell r="G57">
            <v>2933.8033864038412</v>
          </cell>
          <cell r="H57">
            <v>3900.4473085670961</v>
          </cell>
          <cell r="I57">
            <v>3715.4561536517567</v>
          </cell>
          <cell r="J57">
            <v>8614.2077331311593</v>
          </cell>
          <cell r="K57">
            <v>3147.4551427849378</v>
          </cell>
          <cell r="L57">
            <v>4095.8605003790753</v>
          </cell>
          <cell r="M57">
            <v>2140.4258276472074</v>
          </cell>
          <cell r="N57">
            <v>2170.3891837250439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6">
          <cell r="C56">
            <v>4240</v>
          </cell>
          <cell r="D56">
            <v>7340</v>
          </cell>
          <cell r="E56">
            <v>7120</v>
          </cell>
          <cell r="F56">
            <v>7780</v>
          </cell>
          <cell r="G56">
            <v>13160</v>
          </cell>
          <cell r="H56">
            <v>7480</v>
          </cell>
          <cell r="I56">
            <v>10700</v>
          </cell>
          <cell r="J56">
            <v>14760</v>
          </cell>
          <cell r="K56">
            <v>7220</v>
          </cell>
          <cell r="L56">
            <v>11320</v>
          </cell>
          <cell r="M56">
            <v>11760</v>
          </cell>
          <cell r="N56">
            <v>10550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6">
          <cell r="C56">
            <v>6700</v>
          </cell>
          <cell r="D56">
            <v>15280</v>
          </cell>
          <cell r="E56">
            <v>7060</v>
          </cell>
          <cell r="F56">
            <v>8260</v>
          </cell>
          <cell r="G56">
            <v>8160</v>
          </cell>
          <cell r="H56">
            <v>15020</v>
          </cell>
          <cell r="I56">
            <v>14400</v>
          </cell>
          <cell r="J56">
            <v>16460</v>
          </cell>
          <cell r="K56">
            <v>7200</v>
          </cell>
          <cell r="L56">
            <v>16020</v>
          </cell>
          <cell r="M56">
            <v>7260</v>
          </cell>
          <cell r="N56">
            <v>17140</v>
          </cell>
        </row>
      </sheetData>
      <sheetData sheetId="1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6">
          <cell r="C56">
            <v>0</v>
          </cell>
          <cell r="D56">
            <v>7520</v>
          </cell>
          <cell r="E56">
            <v>13720</v>
          </cell>
          <cell r="F56">
            <v>8260</v>
          </cell>
          <cell r="G56">
            <v>7080</v>
          </cell>
          <cell r="H56">
            <v>15000</v>
          </cell>
          <cell r="I56">
            <v>15020</v>
          </cell>
          <cell r="J56">
            <v>15500</v>
          </cell>
          <cell r="K56">
            <v>13940</v>
          </cell>
          <cell r="L56">
            <v>6880</v>
          </cell>
          <cell r="M56">
            <v>8060</v>
          </cell>
          <cell r="N56">
            <v>14500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I7" sqref="I7:N7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9" t="s">
        <v>18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82" t="s">
        <v>1</v>
      </c>
      <c r="C5" s="81" t="s">
        <v>16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4" t="s">
        <v>17</v>
      </c>
      <c r="P5" s="77" t="s">
        <v>0</v>
      </c>
      <c r="Q5" s="77" t="s">
        <v>19</v>
      </c>
    </row>
    <row r="6" spans="1:17" s="5" customFormat="1" ht="17.100000000000001" customHeight="1" thickBot="1">
      <c r="A6" s="1"/>
      <c r="B6" s="83"/>
      <c r="C6" s="31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2" t="s">
        <v>13</v>
      </c>
      <c r="O6" s="85"/>
      <c r="P6" s="78"/>
      <c r="Q6" s="78"/>
    </row>
    <row r="7" spans="1:17" s="5" customFormat="1" ht="16.8" customHeight="1">
      <c r="A7" s="17">
        <v>2017</v>
      </c>
      <c r="B7" s="25">
        <v>3039</v>
      </c>
      <c r="C7" s="74">
        <f>[1]AXARQUIA!F39</f>
        <v>139680</v>
      </c>
      <c r="D7" s="16">
        <f>[1]AXARQUIA!G39</f>
        <v>119660</v>
      </c>
      <c r="E7" s="16">
        <f>[1]AXARQUIA!H39</f>
        <v>131600</v>
      </c>
      <c r="F7" s="16">
        <f>[1]AXARQUIA!I39</f>
        <v>127360</v>
      </c>
      <c r="G7" s="16">
        <f>[1]AXARQUIA!J39</f>
        <v>150300</v>
      </c>
      <c r="H7" s="16">
        <f>[1]AXARQUIA!K39</f>
        <v>166000</v>
      </c>
      <c r="I7" s="16">
        <f>[1]AXARQUIA!L39</f>
        <v>198100</v>
      </c>
      <c r="J7" s="16">
        <f>[1]AXARQUIA!M39</f>
        <v>203460</v>
      </c>
      <c r="K7" s="16">
        <f>[1]AXARQUIA!N39</f>
        <v>154900</v>
      </c>
      <c r="L7" s="16">
        <f>[1]AXARQUIA!O39</f>
        <v>152640</v>
      </c>
      <c r="M7" s="16">
        <f>[1]AXARQUIA!P39</f>
        <v>141720</v>
      </c>
      <c r="N7" s="16">
        <f>[1]AXARQUIA!Q39</f>
        <v>125720</v>
      </c>
      <c r="O7" s="44">
        <f>SUM(C7:N7)</f>
        <v>1811140</v>
      </c>
      <c r="P7" s="45">
        <f>O7/B7</f>
        <v>595.96577821651863</v>
      </c>
      <c r="Q7" s="46">
        <f>P7/1000</f>
        <v>0.59596577821651864</v>
      </c>
    </row>
    <row r="8" spans="1:17" s="5" customFormat="1" ht="16.8" customHeight="1">
      <c r="A8" s="71">
        <v>2016</v>
      </c>
      <c r="B8" s="72">
        <v>3065</v>
      </c>
      <c r="C8" s="15">
        <f>[2]AXARQUIA!F39</f>
        <v>124590</v>
      </c>
      <c r="D8" s="73">
        <f>[2]AXARQUIA!G39</f>
        <v>119860</v>
      </c>
      <c r="E8" s="73">
        <f>[2]AXARQUIA!H39</f>
        <v>130270</v>
      </c>
      <c r="F8" s="73">
        <f>[2]AXARQUIA!I39</f>
        <v>134260</v>
      </c>
      <c r="G8" s="73">
        <f>[2]AXARQUIA!J39</f>
        <v>113510</v>
      </c>
      <c r="H8" s="73">
        <f>[2]AXARQUIA!K39</f>
        <v>167540</v>
      </c>
      <c r="I8" s="73">
        <f>[2]AXARQUIA!L39</f>
        <v>179480</v>
      </c>
      <c r="J8" s="73">
        <f>[2]AXARQUIA!M39</f>
        <v>198760</v>
      </c>
      <c r="K8" s="73">
        <f>[2]AXARQUIA!N39</f>
        <v>160780</v>
      </c>
      <c r="L8" s="73">
        <f>[2]AXARQUIA!O39</f>
        <v>160000</v>
      </c>
      <c r="M8" s="73">
        <f>[2]AXARQUIA!P39</f>
        <v>127900</v>
      </c>
      <c r="N8" s="15">
        <f>[2]AXARQUIA!Q39</f>
        <v>122020</v>
      </c>
      <c r="O8" s="44">
        <f>SUM(C8:N8)</f>
        <v>1738970</v>
      </c>
      <c r="P8" s="45">
        <f>O8/B8</f>
        <v>567.36378466557915</v>
      </c>
      <c r="Q8" s="46">
        <f>P8/1000</f>
        <v>0.56736378466557913</v>
      </c>
    </row>
    <row r="9" spans="1:17" s="6" customFormat="1" ht="16.8" customHeight="1" thickBot="1">
      <c r="A9" s="18">
        <v>2015</v>
      </c>
      <c r="B9" s="26">
        <v>3093</v>
      </c>
      <c r="C9" s="29">
        <f>[3]AXARQUIA!F39</f>
        <v>123680</v>
      </c>
      <c r="D9" s="19">
        <f>[3]AXARQUIA!G39</f>
        <v>114340</v>
      </c>
      <c r="E9" s="19">
        <f>[3]AXARQUIA!H39</f>
        <v>122020</v>
      </c>
      <c r="F9" s="19">
        <f>[3]AXARQUIA!I39</f>
        <v>147670</v>
      </c>
      <c r="G9" s="19">
        <f>[3]AXARQUIA!J39</f>
        <v>160830</v>
      </c>
      <c r="H9" s="19">
        <f>[3]AXARQUIA!K39</f>
        <v>163970</v>
      </c>
      <c r="I9" s="19">
        <f>[3]AXARQUIA!L39</f>
        <v>180510</v>
      </c>
      <c r="J9" s="19">
        <f>[3]AXARQUIA!M39</f>
        <v>212290</v>
      </c>
      <c r="K9" s="19">
        <f>[3]AXARQUIA!N39</f>
        <v>163150</v>
      </c>
      <c r="L9" s="19">
        <f>[3]AXARQUIA!O39</f>
        <v>133330</v>
      </c>
      <c r="M9" s="19">
        <f>[3]AXARQUIA!P39</f>
        <v>131540</v>
      </c>
      <c r="N9" s="29">
        <f>[3]AXARQUIA!Q39</f>
        <v>115330</v>
      </c>
      <c r="O9" s="41">
        <f>SUM(C9:N9)</f>
        <v>1768660</v>
      </c>
      <c r="P9" s="42">
        <f>O9/B9</f>
        <v>571.82670546395082</v>
      </c>
      <c r="Q9" s="43">
        <f>P9/1000</f>
        <v>0.57182670546395087</v>
      </c>
    </row>
    <row r="23" ht="15.75" customHeight="1"/>
    <row r="33" spans="2:13">
      <c r="B33" s="80" t="s">
        <v>14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H7" sqref="H7:N7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9" t="s">
        <v>20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7" ht="17.25" customHeight="1"/>
    <row r="4" spans="1:17" ht="17.25" customHeight="1" thickBot="1"/>
    <row r="5" spans="1:17" ht="16.5" customHeight="1">
      <c r="A5" s="5"/>
      <c r="B5" s="88" t="s">
        <v>1</v>
      </c>
      <c r="C5" s="81" t="s">
        <v>16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90" t="s">
        <v>17</v>
      </c>
      <c r="P5" s="86" t="s">
        <v>0</v>
      </c>
      <c r="Q5" s="86" t="s">
        <v>19</v>
      </c>
    </row>
    <row r="6" spans="1:17" ht="17.100000000000001" customHeight="1" thickBot="1">
      <c r="A6" s="5"/>
      <c r="B6" s="89"/>
      <c r="C6" s="28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0" t="s">
        <v>13</v>
      </c>
      <c r="O6" s="91"/>
      <c r="P6" s="87"/>
      <c r="Q6" s="87"/>
    </row>
    <row r="7" spans="1:17" s="13" customFormat="1" ht="16.8" customHeight="1">
      <c r="A7" s="17">
        <v>2017</v>
      </c>
      <c r="B7" s="25">
        <v>3039</v>
      </c>
      <c r="C7" s="74">
        <f>'[4]Por Municipio - 2017'!C57</f>
        <v>2576.7315157093526</v>
      </c>
      <c r="D7" s="16">
        <f>'[4]Por Municipio - 2017'!D57</f>
        <v>2653.9320209070879</v>
      </c>
      <c r="E7" s="16">
        <f>'[4]Por Municipio - 2017'!E57</f>
        <v>4185.4195334520709</v>
      </c>
      <c r="F7" s="16">
        <f>'[4]Por Municipio - 2017'!F57</f>
        <v>4012.8492132741167</v>
      </c>
      <c r="G7" s="16">
        <f>'[4]Por Municipio - 2017'!G57</f>
        <v>2312.8985470546409</v>
      </c>
      <c r="H7" s="16">
        <f>'[4]Por Municipio - 2017'!H57</f>
        <v>2701.4293086955754</v>
      </c>
      <c r="I7" s="16">
        <f>'[4]Por Municipio - 2017'!I57</f>
        <v>2004.8776539622074</v>
      </c>
      <c r="J7" s="16">
        <f>'[4]Por Municipio - 2017'!J57</f>
        <v>3630.4548273757177</v>
      </c>
      <c r="K7" s="16">
        <f>'[4]Por Municipio - 2017'!K57</f>
        <v>2344.2861509544941</v>
      </c>
      <c r="L7" s="16">
        <f>'[4]Por Municipio - 2017'!L57</f>
        <v>3719.0534405769622</v>
      </c>
      <c r="M7" s="16">
        <f>'[4]Por Municipio - 2017'!M57</f>
        <v>3046.420074010206</v>
      </c>
      <c r="N7" s="16">
        <f>'[4]Por Municipio - 2017'!N57</f>
        <v>2524.7253129560304</v>
      </c>
      <c r="O7" s="44">
        <f>SUM(C7:N7)</f>
        <v>35713.077598928459</v>
      </c>
      <c r="P7" s="47">
        <f>O7/B7</f>
        <v>11.751588548512162</v>
      </c>
      <c r="Q7" s="48">
        <f>P7/1000</f>
        <v>1.1751588548512161E-2</v>
      </c>
    </row>
    <row r="8" spans="1:17" s="13" customFormat="1" ht="16.8" customHeight="1">
      <c r="A8" s="71">
        <v>2016</v>
      </c>
      <c r="B8" s="72">
        <v>3065</v>
      </c>
      <c r="C8" s="15">
        <f>'[5]Por Municipio - 2016'!C57</f>
        <v>2718.6865979381446</v>
      </c>
      <c r="D8" s="73">
        <f>'[5]Por Municipio - 2016'!D57</f>
        <v>2300.3298969072166</v>
      </c>
      <c r="E8" s="73">
        <f>'[5]Por Municipio - 2016'!E57</f>
        <v>2903.4107909051727</v>
      </c>
      <c r="F8" s="73">
        <f>'[5]Por Municipio - 2016'!F57</f>
        <v>5792.6286581836066</v>
      </c>
      <c r="G8" s="73">
        <f>'[5]Por Municipio - 2016'!G57</f>
        <v>2736.8195178731285</v>
      </c>
      <c r="H8" s="73">
        <f>'[5]Por Municipio - 2016'!H57</f>
        <v>3312.1490497919112</v>
      </c>
      <c r="I8" s="73">
        <f>'[5]Por Municipio - 2016'!I57</f>
        <v>2744.7826221482064</v>
      </c>
      <c r="J8" s="73">
        <f>'[5]Por Municipio - 2016'!J57</f>
        <v>2116.7290281127225</v>
      </c>
      <c r="K8" s="73">
        <f>'[5]Por Municipio - 2016'!K57</f>
        <v>3253.3524577383228</v>
      </c>
      <c r="L8" s="73">
        <f>'[5]Por Municipio - 2016'!L57</f>
        <v>3456.7130726032697</v>
      </c>
      <c r="M8" s="73">
        <f>'[5]Por Municipio - 2016'!M57</f>
        <v>3005.0111217514564</v>
      </c>
      <c r="N8" s="15">
        <f>'[5]Por Municipio - 2016'!N57</f>
        <v>2516.9766863189388</v>
      </c>
      <c r="O8" s="44">
        <f>SUM(C8:N8)</f>
        <v>36857.589500272094</v>
      </c>
      <c r="P8" s="47">
        <f>O8/B8</f>
        <v>12.025314681981108</v>
      </c>
      <c r="Q8" s="48">
        <f>P8/1000</f>
        <v>1.2025314681981107E-2</v>
      </c>
    </row>
    <row r="9" spans="1:17" s="7" customFormat="1" ht="16.8" customHeight="1" thickBot="1">
      <c r="A9" s="18">
        <v>2015</v>
      </c>
      <c r="B9" s="26">
        <v>3093</v>
      </c>
      <c r="C9" s="29">
        <f>'[6]Por Municipio - 2015'!C57</f>
        <v>8044.7384382107657</v>
      </c>
      <c r="D9" s="19">
        <f>'[6]Por Municipio - 2015'!D57</f>
        <v>2433.5456153651758</v>
      </c>
      <c r="E9" s="19">
        <f>'[6]Por Municipio - 2015'!E57</f>
        <v>3376.7399545109934</v>
      </c>
      <c r="F9" s="19">
        <f>'[6]Por Municipio - 2015'!F57</f>
        <v>3529.1622441243367</v>
      </c>
      <c r="G9" s="19">
        <f>'[6]Por Municipio - 2015'!G57</f>
        <v>2933.8033864038412</v>
      </c>
      <c r="H9" s="19">
        <f>'[6]Por Municipio - 2015'!H57</f>
        <v>3900.4473085670961</v>
      </c>
      <c r="I9" s="19">
        <f>'[6]Por Municipio - 2015'!I57</f>
        <v>3715.4561536517567</v>
      </c>
      <c r="J9" s="19">
        <f>'[6]Por Municipio - 2015'!J57</f>
        <v>8614.2077331311593</v>
      </c>
      <c r="K9" s="19">
        <f>'[6]Por Municipio - 2015'!K57</f>
        <v>3147.4551427849378</v>
      </c>
      <c r="L9" s="19">
        <f>'[6]Por Municipio - 2015'!L57</f>
        <v>4095.8605003790753</v>
      </c>
      <c r="M9" s="19">
        <f>'[6]Por Municipio - 2015'!M57</f>
        <v>2140.4258276472074</v>
      </c>
      <c r="N9" s="29">
        <f>'[6]Por Municipio - 2015'!N57</f>
        <v>2170.3891837250439</v>
      </c>
      <c r="O9" s="41">
        <f>SUM(C9:N9)</f>
        <v>48102.231488501384</v>
      </c>
      <c r="P9" s="49">
        <f>O9/B9</f>
        <v>15.55196621031406</v>
      </c>
      <c r="Q9" s="50">
        <f>P9/1000</f>
        <v>1.555196621031406E-2</v>
      </c>
    </row>
    <row r="32" spans="2:14">
      <c r="B32" s="80" t="s">
        <v>15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>
      <selection activeCell="H7" sqref="H7:N7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9" t="s">
        <v>21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4" spans="1:17" ht="15" thickBot="1"/>
    <row r="5" spans="1:17" ht="16.5" customHeight="1">
      <c r="A5" s="5"/>
      <c r="B5" s="94" t="s">
        <v>1</v>
      </c>
      <c r="C5" s="81" t="s">
        <v>16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96" t="s">
        <v>17</v>
      </c>
      <c r="P5" s="92" t="s">
        <v>0</v>
      </c>
      <c r="Q5" s="92" t="s">
        <v>19</v>
      </c>
    </row>
    <row r="6" spans="1:17" ht="17.100000000000001" customHeight="1" thickBot="1">
      <c r="A6" s="5"/>
      <c r="B6" s="95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7" t="s">
        <v>13</v>
      </c>
      <c r="O6" s="97"/>
      <c r="P6" s="93"/>
      <c r="Q6" s="93"/>
    </row>
    <row r="7" spans="1:17" s="13" customFormat="1" ht="16.8" customHeight="1">
      <c r="A7" s="17">
        <v>2017</v>
      </c>
      <c r="B7" s="25">
        <v>3039</v>
      </c>
      <c r="C7" s="74">
        <f>'[7]VIDRIO POR MUNICIPIOS'!C56</f>
        <v>4240</v>
      </c>
      <c r="D7" s="16">
        <f>'[7]VIDRIO POR MUNICIPIOS'!D56</f>
        <v>7340</v>
      </c>
      <c r="E7" s="16">
        <f>'[7]VIDRIO POR MUNICIPIOS'!E56</f>
        <v>7120</v>
      </c>
      <c r="F7" s="16">
        <f>'[7]VIDRIO POR MUNICIPIOS'!F56</f>
        <v>7780</v>
      </c>
      <c r="G7" s="16">
        <f>'[7]VIDRIO POR MUNICIPIOS'!G56</f>
        <v>13160</v>
      </c>
      <c r="H7" s="16">
        <f>'[7]VIDRIO POR MUNICIPIOS'!H56</f>
        <v>7480</v>
      </c>
      <c r="I7" s="16">
        <f>'[7]VIDRIO POR MUNICIPIOS'!I56</f>
        <v>10700</v>
      </c>
      <c r="J7" s="16">
        <f>'[7]VIDRIO POR MUNICIPIOS'!J56</f>
        <v>14760</v>
      </c>
      <c r="K7" s="16">
        <f>'[7]VIDRIO POR MUNICIPIOS'!K56</f>
        <v>7220</v>
      </c>
      <c r="L7" s="16">
        <f>'[7]VIDRIO POR MUNICIPIOS'!L56</f>
        <v>11320</v>
      </c>
      <c r="M7" s="16">
        <f>'[7]VIDRIO POR MUNICIPIOS'!M56</f>
        <v>11760</v>
      </c>
      <c r="N7" s="16">
        <f>'[7]VIDRIO POR MUNICIPIOS'!N56</f>
        <v>10550</v>
      </c>
      <c r="O7" s="66">
        <f>SUM(C7:N7)</f>
        <v>113430</v>
      </c>
      <c r="P7" s="51">
        <f>O7/B7</f>
        <v>37.324777887462979</v>
      </c>
      <c r="Q7" s="52">
        <f>P7/1000</f>
        <v>3.7324777887462982E-2</v>
      </c>
    </row>
    <row r="8" spans="1:17" s="13" customFormat="1" ht="16.8" customHeight="1">
      <c r="A8" s="71">
        <v>2016</v>
      </c>
      <c r="B8" s="72">
        <v>3065</v>
      </c>
      <c r="C8" s="15">
        <f>'[8]VIDRIO POR MUNICIPIOS'!C56</f>
        <v>6700</v>
      </c>
      <c r="D8" s="73">
        <f>'[8]VIDRIO POR MUNICIPIOS'!D56</f>
        <v>15280</v>
      </c>
      <c r="E8" s="73">
        <f>'[8]VIDRIO POR MUNICIPIOS'!E56</f>
        <v>7060</v>
      </c>
      <c r="F8" s="73">
        <f>'[8]VIDRIO POR MUNICIPIOS'!F56</f>
        <v>8260</v>
      </c>
      <c r="G8" s="73">
        <f>'[8]VIDRIO POR MUNICIPIOS'!G56</f>
        <v>8160</v>
      </c>
      <c r="H8" s="73">
        <f>'[8]VIDRIO POR MUNICIPIOS'!H56</f>
        <v>15020</v>
      </c>
      <c r="I8" s="73">
        <f>'[8]VIDRIO POR MUNICIPIOS'!I56</f>
        <v>14400</v>
      </c>
      <c r="J8" s="73">
        <f>'[8]VIDRIO POR MUNICIPIOS'!J56</f>
        <v>16460</v>
      </c>
      <c r="K8" s="73">
        <f>'[8]VIDRIO POR MUNICIPIOS'!K56</f>
        <v>7200</v>
      </c>
      <c r="L8" s="73">
        <f>'[8]VIDRIO POR MUNICIPIOS'!L56</f>
        <v>16020</v>
      </c>
      <c r="M8" s="73">
        <f>'[8]VIDRIO POR MUNICIPIOS'!M56</f>
        <v>7260</v>
      </c>
      <c r="N8" s="75">
        <f>'[8]VIDRIO POR MUNICIPIOS'!N56</f>
        <v>17140</v>
      </c>
      <c r="O8" s="66">
        <f>SUM(C8:N8)</f>
        <v>138960</v>
      </c>
      <c r="P8" s="51">
        <f>O8/B8</f>
        <v>45.337683523654157</v>
      </c>
      <c r="Q8" s="52">
        <f>P8/1000</f>
        <v>4.5337683523654158E-2</v>
      </c>
    </row>
    <row r="9" spans="1:17" s="4" customFormat="1" ht="16.8" customHeight="1" thickBot="1">
      <c r="A9" s="18">
        <v>2015</v>
      </c>
      <c r="B9" s="26">
        <v>3093</v>
      </c>
      <c r="C9" s="23">
        <f>'[9]VIDRIO POR MUNICIPIOS'!C56</f>
        <v>0</v>
      </c>
      <c r="D9" s="68">
        <f>'[9]VIDRIO POR MUNICIPIOS'!D56</f>
        <v>7520</v>
      </c>
      <c r="E9" s="68">
        <f>'[9]VIDRIO POR MUNICIPIOS'!E56</f>
        <v>13720</v>
      </c>
      <c r="F9" s="68">
        <f>'[9]VIDRIO POR MUNICIPIOS'!F56</f>
        <v>8260</v>
      </c>
      <c r="G9" s="68">
        <f>'[9]VIDRIO POR MUNICIPIOS'!G56</f>
        <v>7080</v>
      </c>
      <c r="H9" s="68">
        <f>'[9]VIDRIO POR MUNICIPIOS'!H56</f>
        <v>15000</v>
      </c>
      <c r="I9" s="68">
        <f>'[9]VIDRIO POR MUNICIPIOS'!I56</f>
        <v>15020</v>
      </c>
      <c r="J9" s="68">
        <f>'[9]VIDRIO POR MUNICIPIOS'!J56</f>
        <v>15500</v>
      </c>
      <c r="K9" s="68">
        <f>'[9]VIDRIO POR MUNICIPIOS'!K56</f>
        <v>13940</v>
      </c>
      <c r="L9" s="68">
        <f>'[9]VIDRIO POR MUNICIPIOS'!L56</f>
        <v>6880</v>
      </c>
      <c r="M9" s="68">
        <f>'[9]VIDRIO POR MUNICIPIOS'!M56</f>
        <v>8060</v>
      </c>
      <c r="N9" s="69">
        <f>'[9]VIDRIO POR MUNICIPIOS'!N56</f>
        <v>14500</v>
      </c>
      <c r="O9" s="67">
        <f>SUM(C9:N9)</f>
        <v>125480</v>
      </c>
      <c r="P9" s="53">
        <f>O9/B9</f>
        <v>40.569026834788232</v>
      </c>
      <c r="Q9" s="54">
        <f>P9/1000</f>
        <v>4.0569026834788233E-2</v>
      </c>
    </row>
    <row r="34" spans="2:13">
      <c r="B34" s="80" t="s">
        <v>15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21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C7" sqref="C7:N7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9" t="s">
        <v>22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4" spans="1:17" ht="15" thickBot="1"/>
    <row r="5" spans="1:17" ht="16.5" customHeight="1">
      <c r="B5" s="104" t="s">
        <v>1</v>
      </c>
      <c r="C5" s="106" t="s">
        <v>16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0" t="s">
        <v>17</v>
      </c>
      <c r="P5" s="102" t="s">
        <v>0</v>
      </c>
      <c r="Q5" s="98" t="s">
        <v>19</v>
      </c>
    </row>
    <row r="6" spans="1:17" ht="17.100000000000001" customHeight="1" thickBot="1">
      <c r="B6" s="105"/>
      <c r="C6" s="36" t="s">
        <v>2</v>
      </c>
      <c r="D6" s="37" t="s">
        <v>3</v>
      </c>
      <c r="E6" s="38" t="s">
        <v>4</v>
      </c>
      <c r="F6" s="38" t="s">
        <v>5</v>
      </c>
      <c r="G6" s="38" t="s">
        <v>6</v>
      </c>
      <c r="H6" s="38" t="s">
        <v>7</v>
      </c>
      <c r="I6" s="38" t="s">
        <v>8</v>
      </c>
      <c r="J6" s="38" t="s">
        <v>9</v>
      </c>
      <c r="K6" s="38" t="s">
        <v>10</v>
      </c>
      <c r="L6" s="38" t="s">
        <v>11</v>
      </c>
      <c r="M6" s="38" t="s">
        <v>12</v>
      </c>
      <c r="N6" s="37" t="s">
        <v>13</v>
      </c>
      <c r="O6" s="101"/>
      <c r="P6" s="103"/>
      <c r="Q6" s="99"/>
    </row>
    <row r="7" spans="1:17" ht="16.8" customHeight="1">
      <c r="A7" s="34">
        <v>2017</v>
      </c>
      <c r="B7" s="70">
        <v>3039</v>
      </c>
      <c r="C7" s="55">
        <f>'[10]1.2'!E$50</f>
        <v>3398.5401459854011</v>
      </c>
      <c r="D7" s="55">
        <f>'[10]1.2'!F$50</f>
        <v>2752.5547445255479</v>
      </c>
      <c r="E7" s="55">
        <f>'[10]1.2'!G$50</f>
        <v>3733.5766423357663</v>
      </c>
      <c r="F7" s="55">
        <f>'[10]1.2'!H$50</f>
        <v>4191.2408759124082</v>
      </c>
      <c r="G7" s="55">
        <f>'[10]1.2'!I$50</f>
        <v>4033.5766423357663</v>
      </c>
      <c r="H7" s="55">
        <f>'[10]1.2'!J$50</f>
        <v>4221.8978102189785</v>
      </c>
      <c r="I7" s="55">
        <f>'[10]1.2'!K$50</f>
        <v>6122.6277372262775</v>
      </c>
      <c r="J7" s="55">
        <f>'[10]1.2'!L$50</f>
        <v>6740.1459854014611</v>
      </c>
      <c r="K7" s="55">
        <f>'[10]1.2'!M$50</f>
        <v>4764.9635036496347</v>
      </c>
      <c r="L7" s="55">
        <f>'[10]1.2'!N$50</f>
        <v>4340.1324503311262</v>
      </c>
      <c r="M7" s="55">
        <f>'[10]1.2'!O$50</f>
        <v>3435.2317880794699</v>
      </c>
      <c r="N7" s="55">
        <f>'[10]1.2'!P$50</f>
        <v>3341.6058394160582</v>
      </c>
      <c r="O7" s="64">
        <f>SUM(C7:N7)</f>
        <v>51076.094165417897</v>
      </c>
      <c r="P7" s="65">
        <f>O7/B7</f>
        <v>16.806875342355347</v>
      </c>
      <c r="Q7" s="58">
        <f>P7/1000</f>
        <v>1.6806875342355348E-2</v>
      </c>
    </row>
    <row r="8" spans="1:17" ht="16.8" customHeight="1">
      <c r="A8" s="76">
        <v>2016</v>
      </c>
      <c r="B8" s="70">
        <v>3065</v>
      </c>
      <c r="C8" s="55">
        <v>3425</v>
      </c>
      <c r="D8" s="56">
        <v>3272</v>
      </c>
      <c r="E8" s="57">
        <v>3517</v>
      </c>
      <c r="F8" s="57">
        <v>3714</v>
      </c>
      <c r="G8" s="57">
        <v>3670</v>
      </c>
      <c r="H8" s="57">
        <v>4091</v>
      </c>
      <c r="I8" s="57">
        <v>5691</v>
      </c>
      <c r="J8" s="57">
        <v>5820</v>
      </c>
      <c r="K8" s="57">
        <v>4542</v>
      </c>
      <c r="L8" s="57">
        <v>3977</v>
      </c>
      <c r="M8" s="57">
        <v>3247</v>
      </c>
      <c r="N8" s="56">
        <v>3186</v>
      </c>
      <c r="O8" s="64">
        <f>SUM(C8:N8)</f>
        <v>48152</v>
      </c>
      <c r="P8" s="65">
        <f>O8/B8</f>
        <v>15.710277324632953</v>
      </c>
      <c r="Q8" s="58">
        <f>P8/1000</f>
        <v>1.5710277324632954E-2</v>
      </c>
    </row>
    <row r="9" spans="1:17" s="4" customFormat="1" ht="16.8" customHeight="1" thickBot="1">
      <c r="A9" s="35">
        <v>2015</v>
      </c>
      <c r="B9" s="33">
        <v>3093</v>
      </c>
      <c r="C9" s="59">
        <v>3314</v>
      </c>
      <c r="D9" s="60">
        <v>3257</v>
      </c>
      <c r="E9" s="61">
        <v>2711</v>
      </c>
      <c r="F9" s="61">
        <v>3700</v>
      </c>
      <c r="G9" s="61">
        <v>4235</v>
      </c>
      <c r="H9" s="61">
        <v>4337</v>
      </c>
      <c r="I9" s="61">
        <v>5420</v>
      </c>
      <c r="J9" s="61">
        <v>5936</v>
      </c>
      <c r="K9" s="61">
        <v>4524</v>
      </c>
      <c r="L9" s="61">
        <v>4421</v>
      </c>
      <c r="M9" s="61">
        <v>3370</v>
      </c>
      <c r="N9" s="62">
        <v>2940</v>
      </c>
      <c r="O9" s="39">
        <f>SUM(C9:N9)</f>
        <v>48165</v>
      </c>
      <c r="P9" s="63">
        <f>O9/B9</f>
        <v>15.572259941804074</v>
      </c>
      <c r="Q9" s="40">
        <f>P9/1000</f>
        <v>1.5572259941804074E-2</v>
      </c>
    </row>
    <row r="12" spans="1:17">
      <c r="H12" s="11"/>
    </row>
    <row r="33" spans="2:10">
      <c r="B33" s="80" t="s">
        <v>15</v>
      </c>
      <c r="C33" s="80"/>
      <c r="D33" s="80"/>
      <c r="E33" s="80"/>
      <c r="F33" s="80"/>
      <c r="G33" s="80"/>
      <c r="H33" s="80"/>
      <c r="I33" s="80"/>
      <c r="J33" s="80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