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N7"/>
  <c r="K7" i="2"/>
  <c r="L7"/>
  <c r="O7" s="1"/>
  <c r="P7" s="1"/>
  <c r="Q7" s="1"/>
  <c r="M7"/>
  <c r="N7"/>
  <c r="L7" i="1"/>
  <c r="M7"/>
  <c r="O7" s="1"/>
  <c r="P7" s="1"/>
  <c r="Q7" s="1"/>
  <c r="N7"/>
  <c r="O7" i="3"/>
  <c r="P7" s="1"/>
  <c r="Q7" s="1"/>
  <c r="D7"/>
  <c r="E7"/>
  <c r="F7"/>
  <c r="G7"/>
  <c r="H7"/>
  <c r="I7"/>
  <c r="J7"/>
  <c r="K7"/>
  <c r="C7"/>
  <c r="D7" i="2"/>
  <c r="E7"/>
  <c r="F7"/>
  <c r="G7"/>
  <c r="H7"/>
  <c r="I7"/>
  <c r="J7"/>
  <c r="C7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<sst xmlns="http://schemas.openxmlformats.org/spreadsheetml/2006/main" count="76" uniqueCount="23">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</sst>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11459.172188436054</c:v>
                </c:pt>
                <c:pt idx="1">
                  <c:v>11049.007896886629</c:v>
                </c:pt>
                <c:pt idx="2">
                  <c:v>12192.529726785877</c:v>
                </c:pt>
                <c:pt idx="3">
                  <c:v>11800.791504039213</c:v>
                </c:pt>
                <c:pt idx="4">
                  <c:v>12683.768721067441</c:v>
                </c:pt>
                <c:pt idx="5">
                  <c:v>11720.822365435237</c:v>
                </c:pt>
                <c:pt idx="6">
                  <c:v>12482.556049741308</c:v>
                </c:pt>
                <c:pt idx="7">
                  <c:v>12996.274847962241</c:v>
                </c:pt>
                <c:pt idx="8">
                  <c:v>12087.132613234093</c:v>
                </c:pt>
                <c:pt idx="9">
                  <c:v>12802.801125533268</c:v>
                </c:pt>
                <c:pt idx="10">
                  <c:v>11483.12607787964</c:v>
                </c:pt>
                <c:pt idx="11">
                  <c:v>11006.996460016338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18581.120809904918</c:v>
                </c:pt>
                <c:pt idx="1">
                  <c:v>15343.703526551559</c:v>
                </c:pt>
                <c:pt idx="2">
                  <c:v>18324.880765044949</c:v>
                </c:pt>
                <c:pt idx="3">
                  <c:v>17613.284498963632</c:v>
                </c:pt>
                <c:pt idx="4">
                  <c:v>22351.519607646886</c:v>
                </c:pt>
                <c:pt idx="5">
                  <c:v>18914.278230226071</c:v>
                </c:pt>
                <c:pt idx="6">
                  <c:v>17756.958019188227</c:v>
                </c:pt>
                <c:pt idx="7">
                  <c:v>18941.251055162145</c:v>
                </c:pt>
                <c:pt idx="8">
                  <c:v>16634.148224862292</c:v>
                </c:pt>
                <c:pt idx="9">
                  <c:v>16953.997310326133</c:v>
                </c:pt>
                <c:pt idx="10">
                  <c:v>16569.388740663151</c:v>
                </c:pt>
                <c:pt idx="11">
                  <c:v>17246.807539624868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18518.395076796471</c:v>
                </c:pt>
                <c:pt idx="1">
                  <c:v>15636.209058394938</c:v>
                </c:pt>
                <c:pt idx="2">
                  <c:v>18426.003101982569</c:v>
                </c:pt>
                <c:pt idx="3">
                  <c:v>19612.687871891867</c:v>
                </c:pt>
                <c:pt idx="4">
                  <c:v>20076.797712072235</c:v>
                </c:pt>
                <c:pt idx="5">
                  <c:v>18077.727963954232</c:v>
                </c:pt>
                <c:pt idx="6">
                  <c:v>19606.132278541456</c:v>
                </c:pt>
                <c:pt idx="7">
                  <c:v>22313.633924510712</c:v>
                </c:pt>
                <c:pt idx="8">
                  <c:v>18740.926961416015</c:v>
                </c:pt>
                <c:pt idx="9">
                  <c:v>18420.522560370438</c:v>
                </c:pt>
                <c:pt idx="10">
                  <c:v>17736.532549570507</c:v>
                </c:pt>
                <c:pt idx="11">
                  <c:v>18525.384697376841</c:v>
                </c:pt>
              </c:numCache>
            </c:numRef>
          </c:val>
        </c:ser>
        <c:marker val="1"/>
        <c:axId val="59159296"/>
        <c:axId val="59161216"/>
      </c:lineChart>
      <c:catAx>
        <c:axId val="591592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9161216"/>
        <c:crossesAt val="0"/>
        <c:auto val="1"/>
        <c:lblAlgn val="ctr"/>
        <c:lblOffset val="100"/>
      </c:catAx>
      <c:valAx>
        <c:axId val="59161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91592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239450837876039"/>
          <c:y val="0.87571752567440242"/>
          <c:w val="0.60542986425339373"/>
          <c:h val="0.11075982388611159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37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261.414934427692</c:v>
                </c:pt>
                <c:pt idx="1">
                  <c:v>284.88892853956639</c:v>
                </c:pt>
                <c:pt idx="2">
                  <c:v>245.40993844232312</c:v>
                </c:pt>
                <c:pt idx="3">
                  <c:v>204.86394861272191</c:v>
                </c:pt>
                <c:pt idx="4">
                  <c:v>375.58390578999018</c:v>
                </c:pt>
                <c:pt idx="5">
                  <c:v>249.67793737175484</c:v>
                </c:pt>
                <c:pt idx="6">
                  <c:v>247.54393790703901</c:v>
                </c:pt>
                <c:pt idx="7">
                  <c:v>273.15193148362926</c:v>
                </c:pt>
                <c:pt idx="8">
                  <c:v>252.87893656882864</c:v>
                </c:pt>
                <c:pt idx="9">
                  <c:v>287.02292800428228</c:v>
                </c:pt>
                <c:pt idx="10">
                  <c:v>198.46195021857437</c:v>
                </c:pt>
                <c:pt idx="11">
                  <c:v>296.62592559550359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309.80887125856475</c:v>
                </c:pt>
                <c:pt idx="1">
                  <c:v>368.71619184998195</c:v>
                </c:pt>
                <c:pt idx="2">
                  <c:v>351.26217093400646</c:v>
                </c:pt>
                <c:pt idx="3">
                  <c:v>202.90299314821493</c:v>
                </c:pt>
                <c:pt idx="4">
                  <c:v>237.81103498016589</c:v>
                </c:pt>
                <c:pt idx="5">
                  <c:v>403.62423368193288</c:v>
                </c:pt>
                <c:pt idx="6">
                  <c:v>261.81031373963214</c:v>
                </c:pt>
                <c:pt idx="7">
                  <c:v>309.80887125856475</c:v>
                </c:pt>
                <c:pt idx="8">
                  <c:v>189.81247746123333</c:v>
                </c:pt>
                <c:pt idx="9">
                  <c:v>303.26361341507391</c:v>
                </c:pt>
                <c:pt idx="10">
                  <c:v>589.07320591417238</c:v>
                </c:pt>
                <c:pt idx="11">
                  <c:v>340.35340786152182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125.336443567199</c:v>
                </c:pt>
                <c:pt idx="1">
                  <c:v>428.42275255697109</c:v>
                </c:pt>
                <c:pt idx="2">
                  <c:v>207.37484299300198</c:v>
                </c:pt>
                <c:pt idx="3">
                  <c:v>493.36981876906515</c:v>
                </c:pt>
                <c:pt idx="4">
                  <c:v>195.98062085052936</c:v>
                </c:pt>
                <c:pt idx="5">
                  <c:v>405.63430827202586</c:v>
                </c:pt>
                <c:pt idx="6">
                  <c:v>248.39404270590347</c:v>
                </c:pt>
                <c:pt idx="7">
                  <c:v>157.24026556612236</c:v>
                </c:pt>
                <c:pt idx="8">
                  <c:v>252.95173156289252</c:v>
                </c:pt>
                <c:pt idx="9">
                  <c:v>243.83635384891443</c:v>
                </c:pt>
                <c:pt idx="10">
                  <c:v>496.78808541180695</c:v>
                </c:pt>
                <c:pt idx="11">
                  <c:v>86.596088282792024</c:v>
                </c:pt>
              </c:numCache>
            </c:numRef>
          </c:val>
        </c:ser>
        <c:marker val="1"/>
        <c:axId val="76355456"/>
        <c:axId val="76356992"/>
      </c:lineChart>
      <c:catAx>
        <c:axId val="763554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6992"/>
        <c:crossesAt val="0"/>
        <c:auto val="1"/>
        <c:lblAlgn val="ctr"/>
        <c:lblOffset val="100"/>
      </c:catAx>
      <c:valAx>
        <c:axId val="76356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54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088725210718526"/>
          <c:y val="0.86393296553765908"/>
          <c:w val="0.60241356816699276"/>
          <c:h val="0.12522104747752522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51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521.79603708416653</c:v>
                </c:pt>
                <c:pt idx="1">
                  <c:v>880.53081257953102</c:v>
                </c:pt>
                <c:pt idx="2">
                  <c:v>491.35793492092347</c:v>
                </c:pt>
                <c:pt idx="3">
                  <c:v>0</c:v>
                </c:pt>
                <c:pt idx="4">
                  <c:v>858.78931103435741</c:v>
                </c:pt>
                <c:pt idx="5">
                  <c:v>795.738956553354</c:v>
                </c:pt>
                <c:pt idx="6">
                  <c:v>806.6097073259408</c:v>
                </c:pt>
                <c:pt idx="7">
                  <c:v>0</c:v>
                </c:pt>
                <c:pt idx="8">
                  <c:v>773.9974550081804</c:v>
                </c:pt>
                <c:pt idx="9">
                  <c:v>506.57698600254503</c:v>
                </c:pt>
                <c:pt idx="10">
                  <c:v>1211.0016360661698</c:v>
                </c:pt>
                <c:pt idx="11">
                  <c:v>354.38647518632979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826.88424089433829</c:v>
                </c:pt>
                <c:pt idx="1">
                  <c:v>905.42733501622797</c:v>
                </c:pt>
                <c:pt idx="2">
                  <c:v>495.25784349080419</c:v>
                </c:pt>
                <c:pt idx="3">
                  <c:v>905.42733501622797</c:v>
                </c:pt>
                <c:pt idx="4">
                  <c:v>887.97331410025254</c:v>
                </c:pt>
                <c:pt idx="5">
                  <c:v>822.52073566534443</c:v>
                </c:pt>
                <c:pt idx="6">
                  <c:v>872.70104579877398</c:v>
                </c:pt>
                <c:pt idx="7">
                  <c:v>1634.1327082582043</c:v>
                </c:pt>
                <c:pt idx="8">
                  <c:v>754.88640461593945</c:v>
                </c:pt>
                <c:pt idx="9">
                  <c:v>909.79084024522183</c:v>
                </c:pt>
                <c:pt idx="10">
                  <c:v>898.88207717273713</c:v>
                </c:pt>
                <c:pt idx="11">
                  <c:v>975.24341868012993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1857.2582092230398</c:v>
                </c:pt>
                <c:pt idx="1">
                  <c:v>829.49937197200791</c:v>
                </c:pt>
                <c:pt idx="2">
                  <c:v>720.11483940427058</c:v>
                </c:pt>
                <c:pt idx="3">
                  <c:v>0</c:v>
                </c:pt>
                <c:pt idx="4">
                  <c:v>909.25892696931635</c:v>
                </c:pt>
                <c:pt idx="5">
                  <c:v>938.88390453974523</c:v>
                </c:pt>
                <c:pt idx="6">
                  <c:v>804.43208325856813</c:v>
                </c:pt>
                <c:pt idx="7">
                  <c:v>941.16274896823973</c:v>
                </c:pt>
                <c:pt idx="8">
                  <c:v>852.28781625695319</c:v>
                </c:pt>
                <c:pt idx="9">
                  <c:v>904.70123811232736</c:v>
                </c:pt>
                <c:pt idx="10">
                  <c:v>959.39350439619591</c:v>
                </c:pt>
                <c:pt idx="11">
                  <c:v>786.20132783061194</c:v>
                </c:pt>
              </c:numCache>
            </c:numRef>
          </c:val>
        </c:ser>
        <c:marker val="1"/>
        <c:axId val="77926400"/>
        <c:axId val="77928320"/>
      </c:lineChart>
      <c:catAx>
        <c:axId val="779264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8320"/>
        <c:crossesAt val="0"/>
        <c:auto val="1"/>
        <c:lblAlgn val="ctr"/>
        <c:lblOffset val="100"/>
      </c:catAx>
      <c:valAx>
        <c:axId val="77928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64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752861190364449"/>
          <c:y val="0.86622896250394743"/>
          <c:w val="0.60769473352254832"/>
          <c:h val="0.130483726516434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389.84126984126988</c:v>
                </c:pt>
                <c:pt idx="1">
                  <c:v>263.49206349206349</c:v>
                </c:pt>
                <c:pt idx="2">
                  <c:v>315.55555555555554</c:v>
                </c:pt>
                <c:pt idx="3">
                  <c:v>243.8095238095238</c:v>
                </c:pt>
                <c:pt idx="4">
                  <c:v>589.84126984126988</c:v>
                </c:pt>
                <c:pt idx="5">
                  <c:v>335.23809523809524</c:v>
                </c:pt>
                <c:pt idx="6">
                  <c:v>392.38095238095235</c:v>
                </c:pt>
                <c:pt idx="7">
                  <c:v>303.49206349206349</c:v>
                </c:pt>
                <c:pt idx="8">
                  <c:v>577.77777777777783</c:v>
                </c:pt>
                <c:pt idx="9">
                  <c:v>329.52380952380952</c:v>
                </c:pt>
                <c:pt idx="10">
                  <c:v>273.01587301587301</c:v>
                </c:pt>
                <c:pt idx="11">
                  <c:v>199.36507936507937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310</c:v>
                </c:pt>
                <c:pt idx="1">
                  <c:v>288</c:v>
                </c:pt>
                <c:pt idx="2">
                  <c:v>317</c:v>
                </c:pt>
                <c:pt idx="3">
                  <c:v>189</c:v>
                </c:pt>
                <c:pt idx="4">
                  <c:v>453</c:v>
                </c:pt>
                <c:pt idx="5">
                  <c:v>297</c:v>
                </c:pt>
                <c:pt idx="6">
                  <c:v>442</c:v>
                </c:pt>
                <c:pt idx="7">
                  <c:v>400</c:v>
                </c:pt>
                <c:pt idx="8">
                  <c:v>288</c:v>
                </c:pt>
                <c:pt idx="9">
                  <c:v>287</c:v>
                </c:pt>
                <c:pt idx="10">
                  <c:v>357</c:v>
                </c:pt>
                <c:pt idx="11">
                  <c:v>399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307</c:v>
                </c:pt>
                <c:pt idx="1">
                  <c:v>312</c:v>
                </c:pt>
                <c:pt idx="2">
                  <c:v>320</c:v>
                </c:pt>
                <c:pt idx="3">
                  <c:v>378</c:v>
                </c:pt>
                <c:pt idx="4">
                  <c:v>258</c:v>
                </c:pt>
                <c:pt idx="5">
                  <c:v>273</c:v>
                </c:pt>
                <c:pt idx="6">
                  <c:v>409</c:v>
                </c:pt>
                <c:pt idx="7">
                  <c:v>315</c:v>
                </c:pt>
                <c:pt idx="8">
                  <c:v>201</c:v>
                </c:pt>
                <c:pt idx="9">
                  <c:v>293</c:v>
                </c:pt>
                <c:pt idx="10">
                  <c:v>311</c:v>
                </c:pt>
                <c:pt idx="11">
                  <c:v>262</c:v>
                </c:pt>
              </c:numCache>
            </c:numRef>
          </c:val>
        </c:ser>
        <c:marker val="1"/>
        <c:axId val="81511552"/>
        <c:axId val="81513088"/>
      </c:lineChart>
      <c:catAx>
        <c:axId val="815115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3088"/>
        <c:crosses val="autoZero"/>
        <c:auto val="1"/>
        <c:lblAlgn val="ctr"/>
        <c:lblOffset val="100"/>
      </c:catAx>
      <c:valAx>
        <c:axId val="81513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155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4643985897426782"/>
          <c:y val="0.85056911988823969"/>
          <c:w val="0.51099066546221017"/>
          <c:h val="0.14943088011176028"/>
        </c:manualLayout>
      </c:layout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7">
          <cell r="F17">
            <v>11459.172188436054</v>
          </cell>
          <cell r="G17">
            <v>11049.007896886629</v>
          </cell>
          <cell r="H17">
            <v>12192.529726785877</v>
          </cell>
          <cell r="I17">
            <v>11800.791504039213</v>
          </cell>
          <cell r="J17">
            <v>12683.768721067441</v>
          </cell>
          <cell r="K17">
            <v>11720.822365435237</v>
          </cell>
          <cell r="L17">
            <v>12482.556049741308</v>
          </cell>
          <cell r="M17">
            <v>12996.274847962241</v>
          </cell>
          <cell r="N17">
            <v>12087.132613234093</v>
          </cell>
          <cell r="O17">
            <v>12802.801125533268</v>
          </cell>
          <cell r="P17">
            <v>11483.12607787964</v>
          </cell>
          <cell r="Q17">
            <v>11006.996460016338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8">
          <cell r="E48">
            <v>389.84126984126988</v>
          </cell>
          <cell r="F48">
            <v>263.49206349206349</v>
          </cell>
          <cell r="G48">
            <v>315.55555555555554</v>
          </cell>
          <cell r="H48">
            <v>243.8095238095238</v>
          </cell>
          <cell r="I48">
            <v>589.84126984126988</v>
          </cell>
          <cell r="J48">
            <v>335.23809523809524</v>
          </cell>
          <cell r="K48">
            <v>392.38095238095235</v>
          </cell>
          <cell r="L48">
            <v>303.49206349206349</v>
          </cell>
          <cell r="M48">
            <v>577.77777777777783</v>
          </cell>
          <cell r="N48">
            <v>329.52380952380952</v>
          </cell>
          <cell r="O48">
            <v>273.01587301587301</v>
          </cell>
          <cell r="P48">
            <v>199.36507936507937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0">
          <cell r="F10">
            <v>4777.597240394909</v>
          </cell>
          <cell r="G10">
            <v>3751.5023194956584</v>
          </cell>
          <cell r="H10">
            <v>4236.8764125133821</v>
          </cell>
          <cell r="I10">
            <v>4014.8186035446652</v>
          </cell>
          <cell r="J10">
            <v>4462.6240038063515</v>
          </cell>
          <cell r="K10">
            <v>4166.4351135958132</v>
          </cell>
          <cell r="L10">
            <v>4014.483168787915</v>
          </cell>
          <cell r="M10">
            <v>4992.6109194718683</v>
          </cell>
          <cell r="N10">
            <v>4073.184251219222</v>
          </cell>
          <cell r="O10">
            <v>4014.1477340311644</v>
          </cell>
          <cell r="P10">
            <v>3908.8212204115616</v>
          </cell>
          <cell r="Q10">
            <v>4217.4211966218627</v>
          </cell>
        </row>
        <row r="11">
          <cell r="F11">
            <v>1660.2997502081598</v>
          </cell>
          <cell r="G11">
            <v>1303.7135720233139</v>
          </cell>
          <cell r="H11">
            <v>1472.3896752706078</v>
          </cell>
          <cell r="I11">
            <v>1395.2206494587842</v>
          </cell>
          <cell r="J11">
            <v>1550.8409658617818</v>
          </cell>
          <cell r="K11">
            <v>1447.9100749375521</v>
          </cell>
          <cell r="L11">
            <v>1395.1040799333889</v>
          </cell>
          <cell r="M11">
            <v>1735.0208159866777</v>
          </cell>
          <cell r="N11">
            <v>1415.503746877602</v>
          </cell>
          <cell r="O11">
            <v>1394.9875104079933</v>
          </cell>
          <cell r="P11">
            <v>1358.3846794338051</v>
          </cell>
          <cell r="Q11">
            <v>1465.6286427976686</v>
          </cell>
        </row>
        <row r="17">
          <cell r="F17">
            <v>12143.223819301847</v>
          </cell>
          <cell r="G17">
            <v>10288.487635032587</v>
          </cell>
          <cell r="H17">
            <v>12615.614677260959</v>
          </cell>
          <cell r="I17">
            <v>12203.245245960183</v>
          </cell>
          <cell r="J17">
            <v>16338.054637978752</v>
          </cell>
          <cell r="K17">
            <v>13299.933041692706</v>
          </cell>
          <cell r="L17">
            <v>12347.370770466923</v>
          </cell>
          <cell r="M17">
            <v>12213.619319703597</v>
          </cell>
          <cell r="N17">
            <v>11145.460226765468</v>
          </cell>
          <cell r="O17">
            <v>11544.862065886975</v>
          </cell>
          <cell r="P17">
            <v>11302.182840817784</v>
          </cell>
          <cell r="Q17">
            <v>11563.757700205339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0">
          <cell r="F10">
            <v>4398.5070422535209</v>
          </cell>
          <cell r="G10">
            <v>3723.342723004695</v>
          </cell>
          <cell r="H10">
            <v>4486.2441314553989</v>
          </cell>
          <cell r="I10">
            <v>4625.3896713615022</v>
          </cell>
          <cell r="J10">
            <v>4662.7464788732395</v>
          </cell>
          <cell r="K10">
            <v>4412.5586854460098</v>
          </cell>
          <cell r="L10">
            <v>4827.9389671361505</v>
          </cell>
          <cell r="M10">
            <v>5375.096244131455</v>
          </cell>
          <cell r="N10">
            <v>4625.3896713615022</v>
          </cell>
          <cell r="O10">
            <v>4363.2065727699528</v>
          </cell>
          <cell r="P10">
            <v>4215.8356807511736</v>
          </cell>
          <cell r="Q10">
            <v>4288.4929577464791</v>
          </cell>
        </row>
        <row r="11">
          <cell r="F11">
            <v>1536.4647887323943</v>
          </cell>
          <cell r="G11">
            <v>1300.6197183098591</v>
          </cell>
          <cell r="H11">
            <v>1567.1126760563379</v>
          </cell>
          <cell r="I11">
            <v>1615.7183098591549</v>
          </cell>
          <cell r="J11">
            <v>1628.7676056338028</v>
          </cell>
          <cell r="K11">
            <v>1541.3732394366198</v>
          </cell>
          <cell r="L11">
            <v>1686.4718309859154</v>
          </cell>
          <cell r="M11">
            <v>1877.6021126760563</v>
          </cell>
          <cell r="N11">
            <v>1615.7183098591549</v>
          </cell>
          <cell r="O11">
            <v>1524.1338028169014</v>
          </cell>
          <cell r="P11">
            <v>1472.6549295774648</v>
          </cell>
          <cell r="Q11">
            <v>1498.0352112676057</v>
          </cell>
        </row>
        <row r="17">
          <cell r="F17">
            <v>12583.423245810556</v>
          </cell>
          <cell r="G17">
            <v>10612.246617080384</v>
          </cell>
          <cell r="H17">
            <v>12372.646294470831</v>
          </cell>
          <cell r="I17">
            <v>13371.579890671208</v>
          </cell>
          <cell r="J17">
            <v>13785.283627565193</v>
          </cell>
          <cell r="K17">
            <v>12123.796039071602</v>
          </cell>
          <cell r="L17">
            <v>13091.721480419392</v>
          </cell>
          <cell r="M17">
            <v>15060.9355677032</v>
          </cell>
          <cell r="N17">
            <v>12499.818980195358</v>
          </cell>
          <cell r="O17">
            <v>12533.182184783584</v>
          </cell>
          <cell r="P17">
            <v>12048.041939241868</v>
          </cell>
          <cell r="Q17">
            <v>12738.856528362756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55">
          <cell r="C55">
            <v>261.414934427692</v>
          </cell>
          <cell r="D55">
            <v>284.88892853956639</v>
          </cell>
          <cell r="E55">
            <v>245.40993844232312</v>
          </cell>
          <cell r="F55">
            <v>204.86394861272191</v>
          </cell>
          <cell r="G55">
            <v>375.58390578999018</v>
          </cell>
          <cell r="H55">
            <v>249.67793737175484</v>
          </cell>
          <cell r="I55">
            <v>247.54393790703901</v>
          </cell>
          <cell r="J55">
            <v>273.15193148362926</v>
          </cell>
          <cell r="K55">
            <v>252.87893656882864</v>
          </cell>
          <cell r="L55">
            <v>287.02292800428228</v>
          </cell>
          <cell r="M55">
            <v>198.46195021857437</v>
          </cell>
          <cell r="N55">
            <v>296.62592559550359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C55">
            <v>309.80887125856475</v>
          </cell>
          <cell r="D55">
            <v>368.71619184998195</v>
          </cell>
          <cell r="E55">
            <v>351.26217093400646</v>
          </cell>
          <cell r="F55">
            <v>202.90299314821493</v>
          </cell>
          <cell r="G55">
            <v>237.81103498016589</v>
          </cell>
          <cell r="H55">
            <v>403.62423368193288</v>
          </cell>
          <cell r="I55">
            <v>261.81031373963214</v>
          </cell>
          <cell r="J55">
            <v>309.80887125856475</v>
          </cell>
          <cell r="K55">
            <v>189.81247746123333</v>
          </cell>
          <cell r="L55">
            <v>303.26361341507391</v>
          </cell>
          <cell r="M55">
            <v>589.07320591417238</v>
          </cell>
          <cell r="N55">
            <v>340.35340786152182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C55">
            <v>125.336443567199</v>
          </cell>
          <cell r="D55">
            <v>428.42275255697109</v>
          </cell>
          <cell r="E55">
            <v>207.37484299300198</v>
          </cell>
          <cell r="F55">
            <v>493.36981876906515</v>
          </cell>
          <cell r="G55">
            <v>195.98062085052936</v>
          </cell>
          <cell r="H55">
            <v>405.63430827202586</v>
          </cell>
          <cell r="I55">
            <v>248.39404270590347</v>
          </cell>
          <cell r="J55">
            <v>157.24026556612236</v>
          </cell>
          <cell r="K55">
            <v>252.95173156289252</v>
          </cell>
          <cell r="L55">
            <v>243.83635384891443</v>
          </cell>
          <cell r="M55">
            <v>496.78808541180695</v>
          </cell>
          <cell r="N55">
            <v>86.596088282792024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521.79603708416653</v>
          </cell>
          <cell r="D54">
            <v>880.53081257953102</v>
          </cell>
          <cell r="E54">
            <v>491.35793492092347</v>
          </cell>
          <cell r="F54">
            <v>0</v>
          </cell>
          <cell r="G54">
            <v>858.78931103435741</v>
          </cell>
          <cell r="H54">
            <v>795.738956553354</v>
          </cell>
          <cell r="I54">
            <v>806.6097073259408</v>
          </cell>
          <cell r="J54">
            <v>0</v>
          </cell>
          <cell r="K54">
            <v>773.9974550081804</v>
          </cell>
          <cell r="L54">
            <v>506.57698600254503</v>
          </cell>
          <cell r="M54">
            <v>1211.0016360661698</v>
          </cell>
          <cell r="N54">
            <v>354.38647518632979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826.88424089433829</v>
          </cell>
          <cell r="D54">
            <v>905.42733501622797</v>
          </cell>
          <cell r="E54">
            <v>495.25784349080419</v>
          </cell>
          <cell r="F54">
            <v>905.42733501622797</v>
          </cell>
          <cell r="G54">
            <v>887.97331410025254</v>
          </cell>
          <cell r="H54">
            <v>822.52073566534443</v>
          </cell>
          <cell r="I54">
            <v>872.70104579877398</v>
          </cell>
          <cell r="J54">
            <v>1634.1327082582043</v>
          </cell>
          <cell r="K54">
            <v>754.88640461593945</v>
          </cell>
          <cell r="L54">
            <v>909.79084024522183</v>
          </cell>
          <cell r="M54">
            <v>898.88207717273713</v>
          </cell>
          <cell r="N54">
            <v>975.24341868012993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1857.2582092230398</v>
          </cell>
          <cell r="D54">
            <v>829.49937197200791</v>
          </cell>
          <cell r="E54">
            <v>720.11483940427058</v>
          </cell>
          <cell r="F54">
            <v>0</v>
          </cell>
          <cell r="G54">
            <v>909.25892696931635</v>
          </cell>
          <cell r="H54">
            <v>938.88390453974523</v>
          </cell>
          <cell r="I54">
            <v>804.43208325856813</v>
          </cell>
          <cell r="J54">
            <v>941.16274896823973</v>
          </cell>
          <cell r="K54">
            <v>852.28781625695319</v>
          </cell>
          <cell r="L54">
            <v>904.70123811232736</v>
          </cell>
          <cell r="M54">
            <v>959.39350439619591</v>
          </cell>
          <cell r="N54">
            <v>786.20132783061194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2" t="s">
        <v>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5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7" t="s">
        <v>17</v>
      </c>
      <c r="P5" s="80" t="s">
        <v>0</v>
      </c>
      <c r="Q5" s="80" t="s">
        <v>19</v>
      </c>
    </row>
    <row r="6" spans="1:17" s="5" customFormat="1" ht="17.100000000000001" customHeight="1" thickBot="1">
      <c r="A6" s="1"/>
      <c r="B6" s="86"/>
      <c r="C6" s="31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2" t="s">
        <v>13</v>
      </c>
      <c r="O6" s="88"/>
      <c r="P6" s="81"/>
      <c r="Q6" s="81"/>
    </row>
    <row r="7" spans="1:17" s="5" customFormat="1" ht="16.8" customHeight="1">
      <c r="A7" s="17">
        <v>2017</v>
      </c>
      <c r="B7" s="25">
        <v>598</v>
      </c>
      <c r="C7" s="74">
        <f>[1]AXARQUIA!F17</f>
        <v>11459.172188436054</v>
      </c>
      <c r="D7" s="16">
        <f>[1]AXARQUIA!G17</f>
        <v>11049.007896886629</v>
      </c>
      <c r="E7" s="16">
        <f>[1]AXARQUIA!H17</f>
        <v>12192.529726785877</v>
      </c>
      <c r="F7" s="16">
        <f>[1]AXARQUIA!I17</f>
        <v>11800.791504039213</v>
      </c>
      <c r="G7" s="16">
        <f>[1]AXARQUIA!J17</f>
        <v>12683.768721067441</v>
      </c>
      <c r="H7" s="16">
        <f>[1]AXARQUIA!K17</f>
        <v>11720.822365435237</v>
      </c>
      <c r="I7" s="16">
        <f>[1]AXARQUIA!L17</f>
        <v>12482.556049741308</v>
      </c>
      <c r="J7" s="16">
        <f>[1]AXARQUIA!M17</f>
        <v>12996.274847962241</v>
      </c>
      <c r="K7" s="16">
        <f>[1]AXARQUIA!N17</f>
        <v>12087.132613234093</v>
      </c>
      <c r="L7" s="16">
        <f>[1]AXARQUIA!O17</f>
        <v>12802.801125533268</v>
      </c>
      <c r="M7" s="16">
        <f>[1]AXARQUIA!P17</f>
        <v>11483.12607787964</v>
      </c>
      <c r="N7" s="16">
        <f>[1]AXARQUIA!Q17</f>
        <v>11006.996460016338</v>
      </c>
      <c r="O7" s="44">
        <f>SUM(C7:N7)</f>
        <v>143764.97957701734</v>
      </c>
      <c r="P7" s="45">
        <f>O7/B7</f>
        <v>240.40966484451059</v>
      </c>
      <c r="Q7" s="46">
        <f>P7/1000</f>
        <v>0.2404096648445106</v>
      </c>
    </row>
    <row r="8" spans="1:17" s="5" customFormat="1" ht="16.8" customHeight="1">
      <c r="A8" s="71">
        <v>2016</v>
      </c>
      <c r="B8" s="72">
        <v>605</v>
      </c>
      <c r="C8" s="15">
        <f>[2]AXARQUIA!F17+[2]AXARQUIA!F11+[2]AXARQUIA!F10</f>
        <v>18581.120809904918</v>
      </c>
      <c r="D8" s="73">
        <f>[2]AXARQUIA!G17+[2]AXARQUIA!G11+[2]AXARQUIA!G10</f>
        <v>15343.703526551559</v>
      </c>
      <c r="E8" s="73">
        <f>[2]AXARQUIA!H17+[2]AXARQUIA!H11+[2]AXARQUIA!H10</f>
        <v>18324.880765044949</v>
      </c>
      <c r="F8" s="73">
        <f>[2]AXARQUIA!I17+[2]AXARQUIA!I11+[2]AXARQUIA!I10</f>
        <v>17613.284498963632</v>
      </c>
      <c r="G8" s="73">
        <f>[2]AXARQUIA!J17+[2]AXARQUIA!J11+[2]AXARQUIA!J10</f>
        <v>22351.519607646886</v>
      </c>
      <c r="H8" s="73">
        <f>[2]AXARQUIA!K17+[2]AXARQUIA!K11+[2]AXARQUIA!K10</f>
        <v>18914.278230226071</v>
      </c>
      <c r="I8" s="73">
        <f>[2]AXARQUIA!L17+[2]AXARQUIA!L11+[2]AXARQUIA!L10</f>
        <v>17756.958019188227</v>
      </c>
      <c r="J8" s="73">
        <f>[2]AXARQUIA!M17+[2]AXARQUIA!M11+[2]AXARQUIA!M10</f>
        <v>18941.251055162145</v>
      </c>
      <c r="K8" s="73">
        <f>[2]AXARQUIA!N17+[2]AXARQUIA!N11+[2]AXARQUIA!N10</f>
        <v>16634.148224862292</v>
      </c>
      <c r="L8" s="73">
        <f>[2]AXARQUIA!O17+[2]AXARQUIA!O11+[2]AXARQUIA!O10</f>
        <v>16953.997310326133</v>
      </c>
      <c r="M8" s="73">
        <f>[2]AXARQUIA!P17+[2]AXARQUIA!P11+[2]AXARQUIA!P10</f>
        <v>16569.388740663151</v>
      </c>
      <c r="N8" s="15">
        <f>[2]AXARQUIA!Q17+[2]AXARQUIA!Q11+[2]AXARQUIA!Q10</f>
        <v>17246.807539624868</v>
      </c>
      <c r="O8" s="44">
        <f>SUM(C8:N8)</f>
        <v>215231.33832816486</v>
      </c>
      <c r="P8" s="45">
        <f>O8/B8</f>
        <v>355.75427822837167</v>
      </c>
      <c r="Q8" s="46">
        <f>P8/1000</f>
        <v>0.35575427822837169</v>
      </c>
    </row>
    <row r="9" spans="1:17" s="6" customFormat="1" ht="16.8" customHeight="1" thickBot="1">
      <c r="A9" s="18">
        <v>2015</v>
      </c>
      <c r="B9" s="26">
        <v>635</v>
      </c>
      <c r="C9" s="29">
        <f>[3]AXARQUIA!F17+[3]AXARQUIA!F11+[3]AXARQUIA!F10</f>
        <v>18518.395076796471</v>
      </c>
      <c r="D9" s="19">
        <f>[3]AXARQUIA!G17+[3]AXARQUIA!G11+[3]AXARQUIA!G10</f>
        <v>15636.209058394938</v>
      </c>
      <c r="E9" s="19">
        <f>[3]AXARQUIA!H17+[3]AXARQUIA!H11+[3]AXARQUIA!H10</f>
        <v>18426.003101982569</v>
      </c>
      <c r="F9" s="19">
        <f>[3]AXARQUIA!I17+[3]AXARQUIA!I11+[3]AXARQUIA!I10</f>
        <v>19612.687871891867</v>
      </c>
      <c r="G9" s="19">
        <f>[3]AXARQUIA!J17+[3]AXARQUIA!J11+[3]AXARQUIA!J10</f>
        <v>20076.797712072235</v>
      </c>
      <c r="H9" s="19">
        <f>[3]AXARQUIA!K17+[3]AXARQUIA!K11+[3]AXARQUIA!K10</f>
        <v>18077.727963954232</v>
      </c>
      <c r="I9" s="19">
        <f>[3]AXARQUIA!L17+[3]AXARQUIA!L11+[3]AXARQUIA!L10</f>
        <v>19606.132278541456</v>
      </c>
      <c r="J9" s="19">
        <f>[3]AXARQUIA!M17+[3]AXARQUIA!M11+[3]AXARQUIA!M10</f>
        <v>22313.633924510712</v>
      </c>
      <c r="K9" s="19">
        <f>[3]AXARQUIA!N17+[3]AXARQUIA!N11+[3]AXARQUIA!N10</f>
        <v>18740.926961416015</v>
      </c>
      <c r="L9" s="19">
        <f>[3]AXARQUIA!O17+[3]AXARQUIA!O11+[3]AXARQUIA!O10</f>
        <v>18420.522560370438</v>
      </c>
      <c r="M9" s="19">
        <f>[3]AXARQUIA!P17+[3]AXARQUIA!P11+[3]AXARQUIA!P10</f>
        <v>17736.532549570507</v>
      </c>
      <c r="N9" s="29">
        <f>[3]AXARQUIA!Q17+[3]AXARQUIA!Q11+[3]AXARQUIA!Q10</f>
        <v>18525.384697376841</v>
      </c>
      <c r="O9" s="41">
        <f>SUM(C9:N9)</f>
        <v>225690.95375687827</v>
      </c>
      <c r="P9" s="42">
        <f>O9/B9</f>
        <v>355.41882481398153</v>
      </c>
      <c r="Q9" s="43">
        <f>P9/1000</f>
        <v>0.35541882481398152</v>
      </c>
    </row>
    <row r="23" ht="15.75" customHeight="1"/>
    <row r="33" spans="2:13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3"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2" t="s">
        <v>20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17.25" customHeight="1"/>
    <row r="4" spans="1:17" ht="17.25" customHeight="1" thickBot="1"/>
    <row r="5" spans="1:17" ht="16.5" customHeight="1">
      <c r="A5" s="5"/>
      <c r="B5" s="91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28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0" t="s">
        <v>13</v>
      </c>
      <c r="O6" s="94"/>
      <c r="P6" s="90"/>
      <c r="Q6" s="90"/>
    </row>
    <row r="7" spans="1:17" s="13" customFormat="1" ht="16.8" customHeight="1">
      <c r="A7" s="17">
        <v>2017</v>
      </c>
      <c r="B7" s="25">
        <v>598</v>
      </c>
      <c r="C7" s="74">
        <f>'[4]Por Municipio - 2017'!C55</f>
        <v>261.414934427692</v>
      </c>
      <c r="D7" s="16">
        <f>'[4]Por Municipio - 2017'!D55</f>
        <v>284.88892853956639</v>
      </c>
      <c r="E7" s="16">
        <f>'[4]Por Municipio - 2017'!E55</f>
        <v>245.40993844232312</v>
      </c>
      <c r="F7" s="16">
        <f>'[4]Por Municipio - 2017'!F55</f>
        <v>204.86394861272191</v>
      </c>
      <c r="G7" s="16">
        <f>'[4]Por Municipio - 2017'!G55</f>
        <v>375.58390578999018</v>
      </c>
      <c r="H7" s="16">
        <f>'[4]Por Municipio - 2017'!H55</f>
        <v>249.67793737175484</v>
      </c>
      <c r="I7" s="16">
        <f>'[4]Por Municipio - 2017'!I55</f>
        <v>247.54393790703901</v>
      </c>
      <c r="J7" s="16">
        <f>'[4]Por Municipio - 2017'!J55</f>
        <v>273.15193148362926</v>
      </c>
      <c r="K7" s="16">
        <f>'[4]Por Municipio - 2017'!K55</f>
        <v>252.87893656882864</v>
      </c>
      <c r="L7" s="16">
        <f>'[4]Por Municipio - 2017'!L55</f>
        <v>287.02292800428228</v>
      </c>
      <c r="M7" s="16">
        <f>'[4]Por Municipio - 2017'!M55</f>
        <v>198.46195021857437</v>
      </c>
      <c r="N7" s="16">
        <f>'[4]Por Municipio - 2017'!N55</f>
        <v>296.62592559550359</v>
      </c>
      <c r="O7" s="44">
        <f>SUM(C7:N7)</f>
        <v>3177.5252029619055</v>
      </c>
      <c r="P7" s="47">
        <f>O7/B7</f>
        <v>5.3135872959229191</v>
      </c>
      <c r="Q7" s="48">
        <f>P7/1000</f>
        <v>5.3135872959229188E-3</v>
      </c>
    </row>
    <row r="8" spans="1:17" s="13" customFormat="1" ht="16.8" customHeight="1">
      <c r="A8" s="71">
        <v>2016</v>
      </c>
      <c r="B8" s="72">
        <v>605</v>
      </c>
      <c r="C8" s="15">
        <f>'[5]Por Municipio - 2016'!C55</f>
        <v>309.80887125856475</v>
      </c>
      <c r="D8" s="73">
        <f>'[5]Por Municipio - 2016'!D55</f>
        <v>368.71619184998195</v>
      </c>
      <c r="E8" s="73">
        <f>'[5]Por Municipio - 2016'!E55</f>
        <v>351.26217093400646</v>
      </c>
      <c r="F8" s="73">
        <f>'[5]Por Municipio - 2016'!F55</f>
        <v>202.90299314821493</v>
      </c>
      <c r="G8" s="73">
        <f>'[5]Por Municipio - 2016'!G55</f>
        <v>237.81103498016589</v>
      </c>
      <c r="H8" s="73">
        <f>'[5]Por Municipio - 2016'!H55</f>
        <v>403.62423368193288</v>
      </c>
      <c r="I8" s="73">
        <f>'[5]Por Municipio - 2016'!I55</f>
        <v>261.81031373963214</v>
      </c>
      <c r="J8" s="73">
        <f>'[5]Por Municipio - 2016'!J55</f>
        <v>309.80887125856475</v>
      </c>
      <c r="K8" s="73">
        <f>'[5]Por Municipio - 2016'!K55</f>
        <v>189.81247746123333</v>
      </c>
      <c r="L8" s="73">
        <f>'[5]Por Municipio - 2016'!L55</f>
        <v>303.26361341507391</v>
      </c>
      <c r="M8" s="73">
        <f>'[5]Por Municipio - 2016'!M55</f>
        <v>589.07320591417238</v>
      </c>
      <c r="N8" s="15">
        <f>'[5]Por Municipio - 2016'!N55</f>
        <v>340.35340786152182</v>
      </c>
      <c r="O8" s="44">
        <f>SUM(C8:N8)</f>
        <v>3868.2473855030644</v>
      </c>
      <c r="P8" s="47">
        <f>O8/B8</f>
        <v>6.393797331410024</v>
      </c>
      <c r="Q8" s="48">
        <f>P8/1000</f>
        <v>6.3937973314100241E-3</v>
      </c>
    </row>
    <row r="9" spans="1:17" s="7" customFormat="1" ht="16.8" customHeight="1" thickBot="1">
      <c r="A9" s="18">
        <v>2015</v>
      </c>
      <c r="B9" s="26">
        <v>635</v>
      </c>
      <c r="C9" s="29">
        <f>'[6]Por Municipio - 2015'!C55</f>
        <v>125.336443567199</v>
      </c>
      <c r="D9" s="19">
        <f>'[6]Por Municipio - 2015'!D55</f>
        <v>428.42275255697109</v>
      </c>
      <c r="E9" s="19">
        <f>'[6]Por Municipio - 2015'!E55</f>
        <v>207.37484299300198</v>
      </c>
      <c r="F9" s="19">
        <f>'[6]Por Municipio - 2015'!F55</f>
        <v>493.36981876906515</v>
      </c>
      <c r="G9" s="19">
        <f>'[6]Por Municipio - 2015'!G55</f>
        <v>195.98062085052936</v>
      </c>
      <c r="H9" s="19">
        <f>'[6]Por Municipio - 2015'!H55</f>
        <v>405.63430827202586</v>
      </c>
      <c r="I9" s="19">
        <f>'[6]Por Municipio - 2015'!I55</f>
        <v>248.39404270590347</v>
      </c>
      <c r="J9" s="19">
        <f>'[6]Por Municipio - 2015'!J55</f>
        <v>157.24026556612236</v>
      </c>
      <c r="K9" s="19">
        <f>'[6]Por Municipio - 2015'!K55</f>
        <v>252.95173156289252</v>
      </c>
      <c r="L9" s="19">
        <f>'[6]Por Municipio - 2015'!L55</f>
        <v>243.83635384891443</v>
      </c>
      <c r="M9" s="19">
        <f>'[6]Por Municipio - 2015'!M55</f>
        <v>496.78808541180695</v>
      </c>
      <c r="N9" s="29">
        <f>'[6]Por Municipio - 2015'!N55</f>
        <v>86.596088282792024</v>
      </c>
      <c r="O9" s="41">
        <f>SUM(C9:N9)</f>
        <v>3341.9253543872237</v>
      </c>
      <c r="P9" s="49">
        <f>O9/B9</f>
        <v>5.2628745738381477</v>
      </c>
      <c r="Q9" s="50">
        <f>P9/1000</f>
        <v>5.2628745738381479E-3</v>
      </c>
    </row>
    <row r="32" spans="2:14"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I7" sqref="I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2" t="s">
        <v>21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A5" s="5"/>
      <c r="B5" s="97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9" t="s">
        <v>17</v>
      </c>
      <c r="P5" s="95" t="s">
        <v>0</v>
      </c>
      <c r="Q5" s="95" t="s">
        <v>19</v>
      </c>
    </row>
    <row r="6" spans="1:17" ht="17.100000000000001" customHeight="1" thickBot="1">
      <c r="A6" s="5"/>
      <c r="B6" s="98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7" t="s">
        <v>13</v>
      </c>
      <c r="O6" s="100"/>
      <c r="P6" s="96"/>
      <c r="Q6" s="96"/>
    </row>
    <row r="7" spans="1:17" s="13" customFormat="1" ht="16.8" customHeight="1">
      <c r="A7" s="17">
        <v>2017</v>
      </c>
      <c r="B7" s="25">
        <v>598</v>
      </c>
      <c r="C7" s="74">
        <f>'[7]VIDRIO POR MUNICIPIOS'!C54</f>
        <v>521.79603708416653</v>
      </c>
      <c r="D7" s="16">
        <f>'[7]VIDRIO POR MUNICIPIOS'!D54</f>
        <v>880.53081257953102</v>
      </c>
      <c r="E7" s="16">
        <f>'[7]VIDRIO POR MUNICIPIOS'!E54</f>
        <v>491.35793492092347</v>
      </c>
      <c r="F7" s="16">
        <f>'[7]VIDRIO POR MUNICIPIOS'!F54</f>
        <v>0</v>
      </c>
      <c r="G7" s="16">
        <f>'[7]VIDRIO POR MUNICIPIOS'!G54</f>
        <v>858.78931103435741</v>
      </c>
      <c r="H7" s="16">
        <f>'[7]VIDRIO POR MUNICIPIOS'!H54</f>
        <v>795.738956553354</v>
      </c>
      <c r="I7" s="16">
        <f>'[7]VIDRIO POR MUNICIPIOS'!I54</f>
        <v>806.6097073259408</v>
      </c>
      <c r="J7" s="16">
        <f>'[7]VIDRIO POR MUNICIPIOS'!J54</f>
        <v>0</v>
      </c>
      <c r="K7" s="16">
        <f>'[7]VIDRIO POR MUNICIPIOS'!K54</f>
        <v>773.9974550081804</v>
      </c>
      <c r="L7" s="16">
        <f>'[7]VIDRIO POR MUNICIPIOS'!L54</f>
        <v>506.57698600254503</v>
      </c>
      <c r="M7" s="16">
        <f>'[7]VIDRIO POR MUNICIPIOS'!M54</f>
        <v>1211.0016360661698</v>
      </c>
      <c r="N7" s="16">
        <f>'[7]VIDRIO POR MUNICIPIOS'!N54</f>
        <v>354.38647518632979</v>
      </c>
      <c r="O7" s="66">
        <f>SUM(C7:N7)</f>
        <v>7200.7853117614977</v>
      </c>
      <c r="P7" s="51">
        <f>O7/B7</f>
        <v>12.041447009634611</v>
      </c>
      <c r="Q7" s="52">
        <f>P7/1000</f>
        <v>1.2041447009634611E-2</v>
      </c>
    </row>
    <row r="8" spans="1:17" s="13" customFormat="1" ht="16.8" customHeight="1">
      <c r="A8" s="71">
        <v>2016</v>
      </c>
      <c r="B8" s="72">
        <v>605</v>
      </c>
      <c r="C8" s="15">
        <f>'[8]VIDRIO POR MUNICIPIOS'!C54</f>
        <v>826.88424089433829</v>
      </c>
      <c r="D8" s="73">
        <f>'[8]VIDRIO POR MUNICIPIOS'!D54</f>
        <v>905.42733501622797</v>
      </c>
      <c r="E8" s="73">
        <f>'[8]VIDRIO POR MUNICIPIOS'!E54</f>
        <v>495.25784349080419</v>
      </c>
      <c r="F8" s="73">
        <f>'[8]VIDRIO POR MUNICIPIOS'!F54</f>
        <v>905.42733501622797</v>
      </c>
      <c r="G8" s="73">
        <f>'[8]VIDRIO POR MUNICIPIOS'!G54</f>
        <v>887.97331410025254</v>
      </c>
      <c r="H8" s="73">
        <f>'[8]VIDRIO POR MUNICIPIOS'!H54</f>
        <v>822.52073566534443</v>
      </c>
      <c r="I8" s="73">
        <f>'[8]VIDRIO POR MUNICIPIOS'!I54</f>
        <v>872.70104579877398</v>
      </c>
      <c r="J8" s="73">
        <f>'[8]VIDRIO POR MUNICIPIOS'!J54</f>
        <v>1634.1327082582043</v>
      </c>
      <c r="K8" s="73">
        <f>'[8]VIDRIO POR MUNICIPIOS'!K54</f>
        <v>754.88640461593945</v>
      </c>
      <c r="L8" s="73">
        <f>'[8]VIDRIO POR MUNICIPIOS'!L54</f>
        <v>909.79084024522183</v>
      </c>
      <c r="M8" s="73">
        <f>'[8]VIDRIO POR MUNICIPIOS'!M54</f>
        <v>898.88207717273713</v>
      </c>
      <c r="N8" s="75">
        <f>'[8]VIDRIO POR MUNICIPIOS'!N54</f>
        <v>975.24341868012993</v>
      </c>
      <c r="O8" s="66">
        <f>SUM(C8:N8)</f>
        <v>10889.127298954201</v>
      </c>
      <c r="P8" s="51">
        <f>O8/B8</f>
        <v>17.998557518932564</v>
      </c>
      <c r="Q8" s="52">
        <f>P8/1000</f>
        <v>1.7998557518932565E-2</v>
      </c>
    </row>
    <row r="9" spans="1:17" s="4" customFormat="1" ht="16.8" customHeight="1" thickBot="1">
      <c r="A9" s="18">
        <v>2015</v>
      </c>
      <c r="B9" s="26">
        <v>635</v>
      </c>
      <c r="C9" s="23">
        <f>'[9]VIDRIO POR MUNICIPIOS'!C54</f>
        <v>1857.2582092230398</v>
      </c>
      <c r="D9" s="68">
        <f>'[9]VIDRIO POR MUNICIPIOS'!D54</f>
        <v>829.49937197200791</v>
      </c>
      <c r="E9" s="68">
        <f>'[9]VIDRIO POR MUNICIPIOS'!E54</f>
        <v>720.11483940427058</v>
      </c>
      <c r="F9" s="68">
        <f>'[9]VIDRIO POR MUNICIPIOS'!F54</f>
        <v>0</v>
      </c>
      <c r="G9" s="68">
        <f>'[9]VIDRIO POR MUNICIPIOS'!G54</f>
        <v>909.25892696931635</v>
      </c>
      <c r="H9" s="68">
        <f>'[9]VIDRIO POR MUNICIPIOS'!H54</f>
        <v>938.88390453974523</v>
      </c>
      <c r="I9" s="68">
        <f>'[9]VIDRIO POR MUNICIPIOS'!I54</f>
        <v>804.43208325856813</v>
      </c>
      <c r="J9" s="68">
        <f>'[9]VIDRIO POR MUNICIPIOS'!J54</f>
        <v>941.16274896823973</v>
      </c>
      <c r="K9" s="68">
        <f>'[9]VIDRIO POR MUNICIPIOS'!K54</f>
        <v>852.28781625695319</v>
      </c>
      <c r="L9" s="68">
        <f>'[9]VIDRIO POR MUNICIPIOS'!L54</f>
        <v>904.70123811232736</v>
      </c>
      <c r="M9" s="68">
        <f>'[9]VIDRIO POR MUNICIPIOS'!M54</f>
        <v>959.39350439619591</v>
      </c>
      <c r="N9" s="69">
        <f>'[9]VIDRIO POR MUNICIPIOS'!N54</f>
        <v>786.20132783061194</v>
      </c>
      <c r="O9" s="67">
        <f>SUM(C9:N9)</f>
        <v>10503.193970931276</v>
      </c>
      <c r="P9" s="53">
        <f>O9/B9</f>
        <v>16.540462946348466</v>
      </c>
      <c r="Q9" s="54">
        <f>P9/1000</f>
        <v>1.6540462946348467E-2</v>
      </c>
    </row>
    <row r="34" spans="2:13">
      <c r="B34" s="83" t="s">
        <v>15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R19" sqref="R1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2" t="s">
        <v>22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B5" s="107" t="s">
        <v>1</v>
      </c>
      <c r="C5" s="109" t="s">
        <v>16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3" t="s">
        <v>17</v>
      </c>
      <c r="P5" s="105" t="s">
        <v>0</v>
      </c>
      <c r="Q5" s="101" t="s">
        <v>19</v>
      </c>
    </row>
    <row r="6" spans="1:17" ht="17.100000000000001" customHeight="1" thickBot="1">
      <c r="B6" s="108"/>
      <c r="C6" s="36" t="s">
        <v>2</v>
      </c>
      <c r="D6" s="37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8" t="s">
        <v>12</v>
      </c>
      <c r="N6" s="37" t="s">
        <v>13</v>
      </c>
      <c r="O6" s="104"/>
      <c r="P6" s="106"/>
      <c r="Q6" s="102"/>
    </row>
    <row r="7" spans="1:17" ht="16.8" customHeight="1">
      <c r="A7" s="34">
        <v>2017</v>
      </c>
      <c r="B7" s="70">
        <v>598</v>
      </c>
      <c r="C7" s="55">
        <f>'[10]1.2'!E$48</f>
        <v>389.84126984126988</v>
      </c>
      <c r="D7" s="55">
        <f>'[10]1.2'!F$48</f>
        <v>263.49206349206349</v>
      </c>
      <c r="E7" s="55">
        <f>'[10]1.2'!G$48</f>
        <v>315.55555555555554</v>
      </c>
      <c r="F7" s="55">
        <f>'[10]1.2'!H$48</f>
        <v>243.8095238095238</v>
      </c>
      <c r="G7" s="55">
        <f>'[10]1.2'!I$48</f>
        <v>589.84126984126988</v>
      </c>
      <c r="H7" s="55">
        <f>'[10]1.2'!J$48</f>
        <v>335.23809523809524</v>
      </c>
      <c r="I7" s="55">
        <f>'[10]1.2'!K$48</f>
        <v>392.38095238095235</v>
      </c>
      <c r="J7" s="55">
        <f>'[10]1.2'!L$48</f>
        <v>303.49206349206349</v>
      </c>
      <c r="K7" s="55">
        <f>'[10]1.2'!M$48</f>
        <v>577.77777777777783</v>
      </c>
      <c r="L7" s="55">
        <f>'[10]1.2'!N$48</f>
        <v>329.52380952380952</v>
      </c>
      <c r="M7" s="55">
        <f>'[10]1.2'!O$48</f>
        <v>273.01587301587301</v>
      </c>
      <c r="N7" s="55">
        <f>'[10]1.2'!P$48</f>
        <v>199.36507936507937</v>
      </c>
      <c r="O7" s="64">
        <f>SUM(C7:N7)</f>
        <v>4213.3333333333339</v>
      </c>
      <c r="P7" s="65">
        <f>O7/B7</f>
        <v>7.0457079152731339</v>
      </c>
      <c r="Q7" s="58">
        <f>P7/1000</f>
        <v>7.0457079152731342E-3</v>
      </c>
    </row>
    <row r="8" spans="1:17" ht="16.8" customHeight="1">
      <c r="A8" s="76">
        <v>2016</v>
      </c>
      <c r="B8" s="70">
        <v>605</v>
      </c>
      <c r="C8" s="77">
        <v>310</v>
      </c>
      <c r="D8" s="78">
        <v>288</v>
      </c>
      <c r="E8" s="79">
        <v>317</v>
      </c>
      <c r="F8" s="57">
        <v>189</v>
      </c>
      <c r="G8" s="57">
        <v>453</v>
      </c>
      <c r="H8" s="57">
        <v>297</v>
      </c>
      <c r="I8" s="57">
        <v>442</v>
      </c>
      <c r="J8" s="57">
        <v>400</v>
      </c>
      <c r="K8" s="57">
        <v>288</v>
      </c>
      <c r="L8" s="57">
        <v>287</v>
      </c>
      <c r="M8" s="57">
        <v>357</v>
      </c>
      <c r="N8" s="56">
        <v>399</v>
      </c>
      <c r="O8" s="64">
        <f>SUM(C8:N8)</f>
        <v>4027</v>
      </c>
      <c r="P8" s="65">
        <f>O8/B8</f>
        <v>6.6561983471074377</v>
      </c>
      <c r="Q8" s="58">
        <f>P8/1000</f>
        <v>6.6561983471074377E-3</v>
      </c>
    </row>
    <row r="9" spans="1:17" s="4" customFormat="1" ht="16.8" customHeight="1" thickBot="1">
      <c r="A9" s="35">
        <v>2015</v>
      </c>
      <c r="B9" s="33">
        <v>635</v>
      </c>
      <c r="C9" s="59">
        <v>307</v>
      </c>
      <c r="D9" s="60">
        <v>312</v>
      </c>
      <c r="E9" s="61">
        <v>320</v>
      </c>
      <c r="F9" s="61">
        <v>378</v>
      </c>
      <c r="G9" s="61">
        <v>258</v>
      </c>
      <c r="H9" s="61">
        <v>273</v>
      </c>
      <c r="I9" s="61">
        <v>409</v>
      </c>
      <c r="J9" s="61">
        <v>315</v>
      </c>
      <c r="K9" s="61">
        <v>201</v>
      </c>
      <c r="L9" s="61">
        <v>293</v>
      </c>
      <c r="M9" s="61">
        <v>311</v>
      </c>
      <c r="N9" s="62">
        <v>262</v>
      </c>
      <c r="O9" s="39">
        <f>SUM(C9:N9)</f>
        <v>3639</v>
      </c>
      <c r="P9" s="63">
        <f>O9/B9</f>
        <v>5.7307086614173226</v>
      </c>
      <c r="Q9" s="40">
        <f>P9/1000</f>
        <v>5.730708661417323E-3</v>
      </c>
    </row>
    <row r="12" spans="1:17">
      <c r="H12" s="11"/>
    </row>
    <row r="33" spans="2:10">
      <c r="B33" s="83" t="s">
        <v>15</v>
      </c>
      <c r="C33" s="83"/>
      <c r="D33" s="83"/>
      <c r="E33" s="83"/>
      <c r="F33" s="83"/>
      <c r="G33" s="83"/>
      <c r="H33" s="83"/>
      <c r="I33" s="83"/>
      <c r="J33" s="83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