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N7"/>
  <c r="K7" i="2"/>
  <c r="L7"/>
  <c r="O7" s="1"/>
  <c r="P7" s="1"/>
  <c r="Q7" s="1"/>
  <c r="M7"/>
  <c r="N7"/>
  <c r="L7" i="1"/>
  <c r="M7"/>
  <c r="N7"/>
  <c r="O7" i="3"/>
  <c r="P7" s="1"/>
  <c r="Q7" s="1"/>
  <c r="D7"/>
  <c r="E7"/>
  <c r="F7"/>
  <c r="G7"/>
  <c r="H7"/>
  <c r="I7"/>
  <c r="J7"/>
  <c r="K7"/>
  <c r="C7"/>
  <c r="D7" i="2"/>
  <c r="E7"/>
  <c r="F7"/>
  <c r="G7"/>
  <c r="H7"/>
  <c r="I7"/>
  <c r="J7"/>
  <c r="C7"/>
  <c r="D7" i="1"/>
  <c r="E7"/>
  <c r="F7"/>
  <c r="G7"/>
  <c r="H7"/>
  <c r="I7"/>
  <c r="J7"/>
  <c r="K7"/>
  <c r="C7"/>
  <c r="O7" s="1"/>
  <c r="P7" s="1"/>
  <c r="Q7" s="1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<sst xmlns="http://schemas.openxmlformats.org/spreadsheetml/2006/main" count="76" uniqueCount="23">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</sst>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44260</c:v>
                </c:pt>
                <c:pt idx="1">
                  <c:v>37880</c:v>
                </c:pt>
                <c:pt idx="2">
                  <c:v>50100</c:v>
                </c:pt>
                <c:pt idx="3">
                  <c:v>47470</c:v>
                </c:pt>
                <c:pt idx="4">
                  <c:v>50340</c:v>
                </c:pt>
                <c:pt idx="5">
                  <c:v>55420</c:v>
                </c:pt>
                <c:pt idx="6">
                  <c:v>59200</c:v>
                </c:pt>
                <c:pt idx="7">
                  <c:v>61080</c:v>
                </c:pt>
                <c:pt idx="8">
                  <c:v>48660</c:v>
                </c:pt>
                <c:pt idx="9">
                  <c:v>49260</c:v>
                </c:pt>
                <c:pt idx="10">
                  <c:v>36400</c:v>
                </c:pt>
                <c:pt idx="11">
                  <c:v>40040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37440</c:v>
                </c:pt>
                <c:pt idx="1">
                  <c:v>31820</c:v>
                </c:pt>
                <c:pt idx="2">
                  <c:v>38540</c:v>
                </c:pt>
                <c:pt idx="3">
                  <c:v>40700</c:v>
                </c:pt>
                <c:pt idx="4">
                  <c:v>36920</c:v>
                </c:pt>
                <c:pt idx="5">
                  <c:v>25540</c:v>
                </c:pt>
                <c:pt idx="6">
                  <c:v>54720</c:v>
                </c:pt>
                <c:pt idx="7">
                  <c:v>0</c:v>
                </c:pt>
                <c:pt idx="8">
                  <c:v>52580</c:v>
                </c:pt>
                <c:pt idx="9">
                  <c:v>38760</c:v>
                </c:pt>
                <c:pt idx="10">
                  <c:v>40020</c:v>
                </c:pt>
                <c:pt idx="11">
                  <c:v>40720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34260</c:v>
                </c:pt>
                <c:pt idx="1">
                  <c:v>34340</c:v>
                </c:pt>
                <c:pt idx="2">
                  <c:v>41120</c:v>
                </c:pt>
                <c:pt idx="3">
                  <c:v>44940</c:v>
                </c:pt>
                <c:pt idx="4">
                  <c:v>52400</c:v>
                </c:pt>
                <c:pt idx="5">
                  <c:v>37340</c:v>
                </c:pt>
                <c:pt idx="6">
                  <c:v>46440</c:v>
                </c:pt>
                <c:pt idx="7">
                  <c:v>65300</c:v>
                </c:pt>
                <c:pt idx="8">
                  <c:v>39440</c:v>
                </c:pt>
                <c:pt idx="9">
                  <c:v>45660</c:v>
                </c:pt>
                <c:pt idx="10">
                  <c:v>42060</c:v>
                </c:pt>
                <c:pt idx="11">
                  <c:v>37620</c:v>
                </c:pt>
              </c:numCache>
            </c:numRef>
          </c:val>
        </c:ser>
        <c:marker val="1"/>
        <c:axId val="77543296"/>
        <c:axId val="77926784"/>
      </c:lineChart>
      <c:catAx>
        <c:axId val="775432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6784"/>
        <c:crossesAt val="0"/>
        <c:auto val="1"/>
        <c:lblAlgn val="ctr"/>
        <c:lblOffset val="100"/>
      </c:catAx>
      <c:valAx>
        <c:axId val="779267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32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446087338630188"/>
          <c:y val="0.85881421262504476"/>
          <c:w val="0.57828054298642539"/>
          <c:h val="0.11075982388611159"/>
        </c:manualLayout>
      </c:layout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28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589.27647426175395</c:v>
                </c:pt>
                <c:pt idx="1">
                  <c:v>642.19109644036041</c:v>
                </c:pt>
                <c:pt idx="2">
                  <c:v>553.19832277634043</c:v>
                </c:pt>
                <c:pt idx="3">
                  <c:v>461.8003390132929</c:v>
                </c:pt>
                <c:pt idx="4">
                  <c:v>846.63395485770366</c:v>
                </c:pt>
                <c:pt idx="5">
                  <c:v>562.81916317245066</c:v>
                </c:pt>
                <c:pt idx="6">
                  <c:v>558.00874297439555</c:v>
                </c:pt>
                <c:pt idx="7">
                  <c:v>615.73378535105724</c:v>
                </c:pt>
                <c:pt idx="8">
                  <c:v>570.03479346953338</c:v>
                </c:pt>
                <c:pt idx="9">
                  <c:v>647.00151663841564</c:v>
                </c:pt>
                <c:pt idx="10">
                  <c:v>447.3690784191275</c:v>
                </c:pt>
                <c:pt idx="11">
                  <c:v>668.64840752966359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709.23187883159039</c:v>
                </c:pt>
                <c:pt idx="1">
                  <c:v>844.0858276235125</c:v>
                </c:pt>
                <c:pt idx="2">
                  <c:v>804.12910205553555</c:v>
                </c:pt>
                <c:pt idx="3">
                  <c:v>464.49693472773168</c:v>
                </c:pt>
                <c:pt idx="4">
                  <c:v>544.41038586368552</c:v>
                </c:pt>
                <c:pt idx="5">
                  <c:v>923.99927875946616</c:v>
                </c:pt>
                <c:pt idx="6">
                  <c:v>599.35088351965373</c:v>
                </c:pt>
                <c:pt idx="7">
                  <c:v>709.23187883159039</c:v>
                </c:pt>
                <c:pt idx="8">
                  <c:v>434.52939055174903</c:v>
                </c:pt>
                <c:pt idx="9">
                  <c:v>694.24810674359901</c:v>
                </c:pt>
                <c:pt idx="10">
                  <c:v>1348.5394879192211</c:v>
                </c:pt>
                <c:pt idx="11">
                  <c:v>779.15614857554988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283.24062443926073</c:v>
                </c:pt>
                <c:pt idx="1">
                  <c:v>968.16795262874575</c:v>
                </c:pt>
                <c:pt idx="2">
                  <c:v>468.63448770859503</c:v>
                </c:pt>
                <c:pt idx="3">
                  <c:v>1114.9380943836354</c:v>
                </c:pt>
                <c:pt idx="4">
                  <c:v>442.88534003229859</c:v>
                </c:pt>
                <c:pt idx="5">
                  <c:v>916.66965727615286</c:v>
                </c:pt>
                <c:pt idx="6">
                  <c:v>561.33141934326216</c:v>
                </c:pt>
                <c:pt idx="7">
                  <c:v>355.33823793289071</c:v>
                </c:pt>
                <c:pt idx="8">
                  <c:v>571.63107841378076</c:v>
                </c:pt>
                <c:pt idx="9">
                  <c:v>551.03176027274355</c:v>
                </c:pt>
                <c:pt idx="10">
                  <c:v>1122.6628386865243</c:v>
                </c:pt>
                <c:pt idx="11">
                  <c:v>195.69352233985285</c:v>
                </c:pt>
              </c:numCache>
            </c:numRef>
          </c:val>
        </c:ser>
        <c:marker val="1"/>
        <c:axId val="81496320"/>
        <c:axId val="81511168"/>
      </c:lineChart>
      <c:catAx>
        <c:axId val="814963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1168"/>
        <c:crossesAt val="0"/>
        <c:auto val="1"/>
        <c:lblAlgn val="ctr"/>
        <c:lblOffset val="100"/>
      </c:catAx>
      <c:valAx>
        <c:axId val="81511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4963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273330559707439"/>
          <c:y val="0.849471649557905"/>
          <c:w val="0.60567514677103729"/>
          <c:h val="0.12522104747752522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8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1176.2225049990911</c:v>
                </c:pt>
                <c:pt idx="1">
                  <c:v>1984.8754771859662</c:v>
                </c:pt>
                <c:pt idx="2">
                  <c:v>1107.6095255408106</c:v>
                </c:pt>
                <c:pt idx="3">
                  <c:v>0</c:v>
                </c:pt>
                <c:pt idx="4">
                  <c:v>1935.8662061443374</c:v>
                </c:pt>
                <c:pt idx="5">
                  <c:v>1793.7393201236139</c:v>
                </c:pt>
                <c:pt idx="6">
                  <c:v>1818.2439556444283</c:v>
                </c:pt>
                <c:pt idx="7">
                  <c:v>0</c:v>
                </c:pt>
                <c:pt idx="8">
                  <c:v>1744.730049081985</c:v>
                </c:pt>
                <c:pt idx="9">
                  <c:v>1141.9160152699508</c:v>
                </c:pt>
                <c:pt idx="10">
                  <c:v>2729.8163970187238</c:v>
                </c:pt>
                <c:pt idx="11">
                  <c:v>798.85111797854938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1892.9498737829065</c:v>
                </c:pt>
                <c:pt idx="1">
                  <c:v>2072.7551388388028</c:v>
                </c:pt>
                <c:pt idx="2">
                  <c:v>1133.772087991345</c:v>
                </c:pt>
                <c:pt idx="3">
                  <c:v>2072.7551388388028</c:v>
                </c:pt>
                <c:pt idx="4">
                  <c:v>2032.7984132708257</c:v>
                </c:pt>
                <c:pt idx="5">
                  <c:v>1882.9606923909123</c:v>
                </c:pt>
                <c:pt idx="6">
                  <c:v>1997.8362783988459</c:v>
                </c:pt>
                <c:pt idx="7">
                  <c:v>3740.9484313018388</c:v>
                </c:pt>
                <c:pt idx="8">
                  <c:v>1728.1283808150017</c:v>
                </c:pt>
                <c:pt idx="9">
                  <c:v>2082.7443202307968</c:v>
                </c:pt>
                <c:pt idx="10">
                  <c:v>2057.7713667508115</c:v>
                </c:pt>
                <c:pt idx="11">
                  <c:v>2232.5820411107102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4197.1110712363179</c:v>
                </c:pt>
                <c:pt idx="1">
                  <c:v>1874.5379508343801</c:v>
                </c:pt>
                <c:pt idx="2">
                  <c:v>1627.3461331419344</c:v>
                </c:pt>
                <c:pt idx="3">
                  <c:v>0</c:v>
                </c:pt>
                <c:pt idx="4">
                  <c:v>2054.7819845684553</c:v>
                </c:pt>
                <c:pt idx="5">
                  <c:v>2121.7297685268259</c:v>
                </c:pt>
                <c:pt idx="6">
                  <c:v>1817.8898259465279</c:v>
                </c:pt>
                <c:pt idx="7">
                  <c:v>2126.8795980620853</c:v>
                </c:pt>
                <c:pt idx="8">
                  <c:v>1926.0362461869729</c:v>
                </c:pt>
                <c:pt idx="9">
                  <c:v>2044.4823254979365</c:v>
                </c:pt>
                <c:pt idx="10">
                  <c:v>2168.0782343441592</c:v>
                </c:pt>
                <c:pt idx="11">
                  <c:v>1776.6911896644538</c:v>
                </c:pt>
              </c:numCache>
            </c:numRef>
          </c:val>
        </c:ser>
        <c:marker val="1"/>
        <c:axId val="116378240"/>
        <c:axId val="116478336"/>
      </c:lineChart>
      <c:catAx>
        <c:axId val="1163782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8336"/>
        <c:crossesAt val="0"/>
        <c:auto val="1"/>
        <c:lblAlgn val="ctr"/>
        <c:lblOffset val="100"/>
      </c:catAx>
      <c:valAx>
        <c:axId val="1164783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63782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541256018494381"/>
          <c:y val="0.84650509662623541"/>
          <c:w val="0.6013875748975086"/>
          <c:h val="0.130483726516434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584.76190476190482</c:v>
                </c:pt>
                <c:pt idx="1">
                  <c:v>395.23809523809524</c:v>
                </c:pt>
                <c:pt idx="2">
                  <c:v>473.33333333333326</c:v>
                </c:pt>
                <c:pt idx="3">
                  <c:v>365.71428571428567</c:v>
                </c:pt>
                <c:pt idx="4">
                  <c:v>884.7619047619047</c:v>
                </c:pt>
                <c:pt idx="5">
                  <c:v>502.85714285714289</c:v>
                </c:pt>
                <c:pt idx="6">
                  <c:v>588.57142857142856</c:v>
                </c:pt>
                <c:pt idx="7">
                  <c:v>455.23809523809524</c:v>
                </c:pt>
                <c:pt idx="8">
                  <c:v>866.66666666666674</c:v>
                </c:pt>
                <c:pt idx="9">
                  <c:v>494.28571428571428</c:v>
                </c:pt>
                <c:pt idx="10">
                  <c:v>409.52380952380952</c:v>
                </c:pt>
                <c:pt idx="11">
                  <c:v>299.04761904761904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465</c:v>
                </c:pt>
                <c:pt idx="1">
                  <c:v>432</c:v>
                </c:pt>
                <c:pt idx="2">
                  <c:v>476</c:v>
                </c:pt>
                <c:pt idx="3">
                  <c:v>284</c:v>
                </c:pt>
                <c:pt idx="4">
                  <c:v>680</c:v>
                </c:pt>
                <c:pt idx="5">
                  <c:v>445</c:v>
                </c:pt>
                <c:pt idx="6">
                  <c:v>663</c:v>
                </c:pt>
                <c:pt idx="7">
                  <c:v>600</c:v>
                </c:pt>
                <c:pt idx="8">
                  <c:v>432</c:v>
                </c:pt>
                <c:pt idx="9">
                  <c:v>430</c:v>
                </c:pt>
                <c:pt idx="10">
                  <c:v>535</c:v>
                </c:pt>
                <c:pt idx="11">
                  <c:v>599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461</c:v>
                </c:pt>
                <c:pt idx="1">
                  <c:v>467</c:v>
                </c:pt>
                <c:pt idx="2">
                  <c:v>480</c:v>
                </c:pt>
                <c:pt idx="3">
                  <c:v>568</c:v>
                </c:pt>
                <c:pt idx="4">
                  <c:v>387</c:v>
                </c:pt>
                <c:pt idx="5">
                  <c:v>410</c:v>
                </c:pt>
                <c:pt idx="6">
                  <c:v>613</c:v>
                </c:pt>
                <c:pt idx="7">
                  <c:v>472</c:v>
                </c:pt>
                <c:pt idx="8">
                  <c:v>301</c:v>
                </c:pt>
                <c:pt idx="9">
                  <c:v>440</c:v>
                </c:pt>
                <c:pt idx="10">
                  <c:v>467</c:v>
                </c:pt>
                <c:pt idx="11">
                  <c:v>392</c:v>
                </c:pt>
              </c:numCache>
            </c:numRef>
          </c:val>
        </c:ser>
        <c:marker val="1"/>
        <c:axId val="118173056"/>
        <c:axId val="118748672"/>
      </c:lineChart>
      <c:catAx>
        <c:axId val="1181730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748672"/>
        <c:crosses val="autoZero"/>
        <c:auto val="1"/>
        <c:lblAlgn val="ctr"/>
        <c:lblOffset val="100"/>
      </c:catAx>
      <c:valAx>
        <c:axId val="118748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1730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4041757652922116"/>
          <c:y val="0.85056911988823969"/>
          <c:w val="0.54260764829870534"/>
          <c:h val="0.14943088011176028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3">
          <cell r="F43">
            <v>44260</v>
          </cell>
          <cell r="G43">
            <v>37880</v>
          </cell>
          <cell r="H43">
            <v>50100</v>
          </cell>
          <cell r="I43">
            <v>47470</v>
          </cell>
          <cell r="J43">
            <v>50340</v>
          </cell>
          <cell r="K43">
            <v>55420</v>
          </cell>
          <cell r="L43">
            <v>59200</v>
          </cell>
          <cell r="M43">
            <v>61080</v>
          </cell>
          <cell r="N43">
            <v>48660</v>
          </cell>
          <cell r="O43">
            <v>49260</v>
          </cell>
          <cell r="P43">
            <v>36400</v>
          </cell>
          <cell r="Q43">
            <v>40040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2">
          <cell r="E42">
            <v>584.76190476190482</v>
          </cell>
          <cell r="F42">
            <v>395.23809523809524</v>
          </cell>
          <cell r="G42">
            <v>473.33333333333326</v>
          </cell>
          <cell r="H42">
            <v>365.71428571428567</v>
          </cell>
          <cell r="I42">
            <v>884.7619047619047</v>
          </cell>
          <cell r="J42">
            <v>502.85714285714289</v>
          </cell>
          <cell r="K42">
            <v>588.57142857142856</v>
          </cell>
          <cell r="L42">
            <v>455.23809523809524</v>
          </cell>
          <cell r="M42">
            <v>866.66666666666674</v>
          </cell>
          <cell r="N42">
            <v>494.28571428571428</v>
          </cell>
          <cell r="O42">
            <v>409.52380952380952</v>
          </cell>
          <cell r="P42">
            <v>299.04761904761904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3">
          <cell r="F43">
            <v>37440</v>
          </cell>
          <cell r="G43">
            <v>31820</v>
          </cell>
          <cell r="H43">
            <v>38540</v>
          </cell>
          <cell r="I43">
            <v>40700</v>
          </cell>
          <cell r="J43">
            <v>36920</v>
          </cell>
          <cell r="K43">
            <v>25540</v>
          </cell>
          <cell r="L43">
            <v>54720</v>
          </cell>
          <cell r="M43">
            <v>0</v>
          </cell>
          <cell r="N43">
            <v>52580</v>
          </cell>
          <cell r="O43">
            <v>38760</v>
          </cell>
          <cell r="P43">
            <v>40020</v>
          </cell>
          <cell r="Q43">
            <v>40720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3">
          <cell r="F43">
            <v>34260</v>
          </cell>
          <cell r="G43">
            <v>34340</v>
          </cell>
          <cell r="H43">
            <v>41120</v>
          </cell>
          <cell r="I43">
            <v>44940</v>
          </cell>
          <cell r="J43">
            <v>52400</v>
          </cell>
          <cell r="K43">
            <v>37340</v>
          </cell>
          <cell r="L43">
            <v>46440</v>
          </cell>
          <cell r="M43">
            <v>65300</v>
          </cell>
          <cell r="N43">
            <v>39440</v>
          </cell>
          <cell r="O43">
            <v>45660</v>
          </cell>
          <cell r="P43">
            <v>42060</v>
          </cell>
          <cell r="Q43">
            <v>37620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49">
          <cell r="C49">
            <v>589.27647426175395</v>
          </cell>
          <cell r="D49">
            <v>642.19109644036041</v>
          </cell>
          <cell r="E49">
            <v>553.19832277634043</v>
          </cell>
          <cell r="F49">
            <v>461.8003390132929</v>
          </cell>
          <cell r="G49">
            <v>846.63395485770366</v>
          </cell>
          <cell r="H49">
            <v>562.81916317245066</v>
          </cell>
          <cell r="I49">
            <v>558.00874297439555</v>
          </cell>
          <cell r="J49">
            <v>615.73378535105724</v>
          </cell>
          <cell r="K49">
            <v>570.03479346953338</v>
          </cell>
          <cell r="L49">
            <v>647.00151663841564</v>
          </cell>
          <cell r="M49">
            <v>447.3690784191275</v>
          </cell>
          <cell r="N49">
            <v>668.64840752966359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709.23187883159039</v>
          </cell>
          <cell r="D49">
            <v>844.0858276235125</v>
          </cell>
          <cell r="E49">
            <v>804.12910205553555</v>
          </cell>
          <cell r="F49">
            <v>464.49693472773168</v>
          </cell>
          <cell r="G49">
            <v>544.41038586368552</v>
          </cell>
          <cell r="H49">
            <v>923.99927875946616</v>
          </cell>
          <cell r="I49">
            <v>599.35088351965373</v>
          </cell>
          <cell r="J49">
            <v>709.23187883159039</v>
          </cell>
          <cell r="K49">
            <v>434.52939055174903</v>
          </cell>
          <cell r="L49">
            <v>694.24810674359901</v>
          </cell>
          <cell r="M49">
            <v>1348.5394879192211</v>
          </cell>
          <cell r="N49">
            <v>779.15614857554988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283.24062443926073</v>
          </cell>
          <cell r="D49">
            <v>968.16795262874575</v>
          </cell>
          <cell r="E49">
            <v>468.63448770859503</v>
          </cell>
          <cell r="F49">
            <v>1114.9380943836354</v>
          </cell>
          <cell r="G49">
            <v>442.88534003229859</v>
          </cell>
          <cell r="H49">
            <v>916.66965727615286</v>
          </cell>
          <cell r="I49">
            <v>561.33141934326216</v>
          </cell>
          <cell r="J49">
            <v>355.33823793289071</v>
          </cell>
          <cell r="K49">
            <v>571.63107841378076</v>
          </cell>
          <cell r="L49">
            <v>551.03176027274355</v>
          </cell>
          <cell r="M49">
            <v>1122.6628386865243</v>
          </cell>
          <cell r="N49">
            <v>195.69352233985285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C48">
            <v>1176.2225049990911</v>
          </cell>
          <cell r="D48">
            <v>1984.8754771859662</v>
          </cell>
          <cell r="E48">
            <v>1107.6095255408106</v>
          </cell>
          <cell r="F48">
            <v>0</v>
          </cell>
          <cell r="G48">
            <v>1935.8662061443374</v>
          </cell>
          <cell r="H48">
            <v>1793.7393201236139</v>
          </cell>
          <cell r="I48">
            <v>1818.2439556444283</v>
          </cell>
          <cell r="J48">
            <v>0</v>
          </cell>
          <cell r="K48">
            <v>1744.730049081985</v>
          </cell>
          <cell r="L48">
            <v>1141.9160152699508</v>
          </cell>
          <cell r="M48">
            <v>2729.8163970187238</v>
          </cell>
          <cell r="N48">
            <v>798.85111797854938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C48">
            <v>1892.9498737829065</v>
          </cell>
          <cell r="D48">
            <v>2072.7551388388028</v>
          </cell>
          <cell r="E48">
            <v>1133.772087991345</v>
          </cell>
          <cell r="F48">
            <v>2072.7551388388028</v>
          </cell>
          <cell r="G48">
            <v>2032.7984132708257</v>
          </cell>
          <cell r="H48">
            <v>1882.9606923909123</v>
          </cell>
          <cell r="I48">
            <v>1997.8362783988459</v>
          </cell>
          <cell r="J48">
            <v>3740.9484313018388</v>
          </cell>
          <cell r="K48">
            <v>1728.1283808150017</v>
          </cell>
          <cell r="L48">
            <v>2082.7443202307968</v>
          </cell>
          <cell r="M48">
            <v>2057.7713667508115</v>
          </cell>
          <cell r="N48">
            <v>2232.5820411107102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C48">
            <v>4197.1110712363179</v>
          </cell>
          <cell r="D48">
            <v>1874.5379508343801</v>
          </cell>
          <cell r="E48">
            <v>1627.3461331419344</v>
          </cell>
          <cell r="F48">
            <v>0</v>
          </cell>
          <cell r="G48">
            <v>2054.7819845684553</v>
          </cell>
          <cell r="H48">
            <v>2121.7297685268259</v>
          </cell>
          <cell r="I48">
            <v>1817.8898259465279</v>
          </cell>
          <cell r="J48">
            <v>2126.8795980620853</v>
          </cell>
          <cell r="K48">
            <v>1926.0362461869729</v>
          </cell>
          <cell r="L48">
            <v>2044.4823254979365</v>
          </cell>
          <cell r="M48">
            <v>2168.0782343441592</v>
          </cell>
          <cell r="N48">
            <v>1776.6911896644538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1348</v>
      </c>
      <c r="C7" s="25">
        <f>[1]AXARQUIA!F43</f>
        <v>44260</v>
      </c>
      <c r="D7" s="16">
        <f>[1]AXARQUIA!G43</f>
        <v>37880</v>
      </c>
      <c r="E7" s="16">
        <f>[1]AXARQUIA!H43</f>
        <v>50100</v>
      </c>
      <c r="F7" s="16">
        <f>[1]AXARQUIA!I43</f>
        <v>47470</v>
      </c>
      <c r="G7" s="16">
        <f>[1]AXARQUIA!J43</f>
        <v>50340</v>
      </c>
      <c r="H7" s="16">
        <f>[1]AXARQUIA!K43</f>
        <v>55420</v>
      </c>
      <c r="I7" s="16">
        <f>[1]AXARQUIA!L43</f>
        <v>59200</v>
      </c>
      <c r="J7" s="16">
        <f>[1]AXARQUIA!M43</f>
        <v>61080</v>
      </c>
      <c r="K7" s="16">
        <f>[1]AXARQUIA!N43</f>
        <v>48660</v>
      </c>
      <c r="L7" s="16">
        <f>[1]AXARQUIA!O43</f>
        <v>49260</v>
      </c>
      <c r="M7" s="16">
        <f>[1]AXARQUIA!P43</f>
        <v>36400</v>
      </c>
      <c r="N7" s="16">
        <f>[1]AXARQUIA!Q43</f>
        <v>40040</v>
      </c>
      <c r="O7" s="45">
        <f>SUM(C7:N7)</f>
        <v>580110</v>
      </c>
      <c r="P7" s="46">
        <f>O7/B7</f>
        <v>430.34866468842728</v>
      </c>
      <c r="Q7" s="47">
        <f>P7/1000</f>
        <v>0.43034866468842725</v>
      </c>
    </row>
    <row r="8" spans="1:17" s="5" customFormat="1" ht="16.8" customHeight="1">
      <c r="A8" s="72">
        <v>2016</v>
      </c>
      <c r="B8" s="73">
        <v>1385</v>
      </c>
      <c r="C8" s="15">
        <f>[2]AXARQUIA!F43</f>
        <v>37440</v>
      </c>
      <c r="D8" s="74">
        <f>[2]AXARQUIA!G43</f>
        <v>31820</v>
      </c>
      <c r="E8" s="74">
        <f>[2]AXARQUIA!H43</f>
        <v>38540</v>
      </c>
      <c r="F8" s="74">
        <f>[2]AXARQUIA!I43</f>
        <v>40700</v>
      </c>
      <c r="G8" s="74">
        <f>[2]AXARQUIA!J43</f>
        <v>36920</v>
      </c>
      <c r="H8" s="74">
        <f>[2]AXARQUIA!K43</f>
        <v>25540</v>
      </c>
      <c r="I8" s="74">
        <f>[2]AXARQUIA!L43</f>
        <v>54720</v>
      </c>
      <c r="J8" s="74">
        <f>[2]AXARQUIA!M43</f>
        <v>0</v>
      </c>
      <c r="K8" s="74">
        <f>[2]AXARQUIA!N43</f>
        <v>52580</v>
      </c>
      <c r="L8" s="74">
        <f>[2]AXARQUIA!O43</f>
        <v>38760</v>
      </c>
      <c r="M8" s="74">
        <f>[2]AXARQUIA!P43</f>
        <v>40020</v>
      </c>
      <c r="N8" s="15">
        <f>[2]AXARQUIA!Q43</f>
        <v>40720</v>
      </c>
      <c r="O8" s="45">
        <f>SUM(C8:N8)</f>
        <v>437760</v>
      </c>
      <c r="P8" s="46">
        <f>O8/B8</f>
        <v>316.07220216606498</v>
      </c>
      <c r="Q8" s="47">
        <f>P8/1000</f>
        <v>0.31607220216606496</v>
      </c>
    </row>
    <row r="9" spans="1:17" s="6" customFormat="1" ht="16.8" customHeight="1" thickBot="1">
      <c r="A9" s="18">
        <v>2015</v>
      </c>
      <c r="B9" s="27">
        <v>1435</v>
      </c>
      <c r="C9" s="30">
        <f>[3]AXARQUIA!F43</f>
        <v>34260</v>
      </c>
      <c r="D9" s="19">
        <f>[3]AXARQUIA!G43</f>
        <v>34340</v>
      </c>
      <c r="E9" s="19">
        <f>[3]AXARQUIA!H43</f>
        <v>41120</v>
      </c>
      <c r="F9" s="19">
        <f>[3]AXARQUIA!I43</f>
        <v>44940</v>
      </c>
      <c r="G9" s="19">
        <f>[3]AXARQUIA!J43</f>
        <v>52400</v>
      </c>
      <c r="H9" s="19">
        <f>[3]AXARQUIA!K43</f>
        <v>37340</v>
      </c>
      <c r="I9" s="19">
        <f>[3]AXARQUIA!L43</f>
        <v>46440</v>
      </c>
      <c r="J9" s="19">
        <f>[3]AXARQUIA!M43</f>
        <v>65300</v>
      </c>
      <c r="K9" s="19">
        <f>[3]AXARQUIA!N43</f>
        <v>39440</v>
      </c>
      <c r="L9" s="19">
        <f>[3]AXARQUIA!O43</f>
        <v>45660</v>
      </c>
      <c r="M9" s="19">
        <f>[3]AXARQUIA!P43</f>
        <v>42060</v>
      </c>
      <c r="N9" s="30">
        <f>[3]AXARQUIA!Q43</f>
        <v>37620</v>
      </c>
      <c r="O9" s="42">
        <f>SUM(C9:N9)</f>
        <v>520920</v>
      </c>
      <c r="P9" s="43">
        <f>O9/B9</f>
        <v>363.01045296167246</v>
      </c>
      <c r="Q9" s="44">
        <f>P9/1000</f>
        <v>0.36301045296167245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1348</v>
      </c>
      <c r="C7" s="25">
        <f>'[4]Por Municipio - 2017'!C49</f>
        <v>589.27647426175395</v>
      </c>
      <c r="D7" s="16">
        <f>'[4]Por Municipio - 2017'!D49</f>
        <v>642.19109644036041</v>
      </c>
      <c r="E7" s="16">
        <f>'[4]Por Municipio - 2017'!E49</f>
        <v>553.19832277634043</v>
      </c>
      <c r="F7" s="16">
        <f>'[4]Por Municipio - 2017'!F49</f>
        <v>461.8003390132929</v>
      </c>
      <c r="G7" s="16">
        <f>'[4]Por Municipio - 2017'!G49</f>
        <v>846.63395485770366</v>
      </c>
      <c r="H7" s="16">
        <f>'[4]Por Municipio - 2017'!H49</f>
        <v>562.81916317245066</v>
      </c>
      <c r="I7" s="16">
        <f>'[4]Por Municipio - 2017'!I49</f>
        <v>558.00874297439555</v>
      </c>
      <c r="J7" s="16">
        <f>'[4]Por Municipio - 2017'!J49</f>
        <v>615.73378535105724</v>
      </c>
      <c r="K7" s="16">
        <f>'[4]Por Municipio - 2017'!K49</f>
        <v>570.03479346953338</v>
      </c>
      <c r="L7" s="16">
        <f>'[4]Por Municipio - 2017'!L49</f>
        <v>647.00151663841564</v>
      </c>
      <c r="M7" s="16">
        <f>'[4]Por Municipio - 2017'!M49</f>
        <v>447.3690784191275</v>
      </c>
      <c r="N7" s="16">
        <f>'[4]Por Municipio - 2017'!N49</f>
        <v>668.64840752966359</v>
      </c>
      <c r="O7" s="45">
        <f>SUM(C7:N7)</f>
        <v>7162.715674904096</v>
      </c>
      <c r="P7" s="48">
        <f>O7/B7</f>
        <v>5.31358729592292</v>
      </c>
      <c r="Q7" s="49">
        <f>P7/1000</f>
        <v>5.3135872959229197E-3</v>
      </c>
    </row>
    <row r="8" spans="1:17" s="13" customFormat="1" ht="16.8" customHeight="1">
      <c r="A8" s="72">
        <v>2016</v>
      </c>
      <c r="B8" s="73">
        <v>1385</v>
      </c>
      <c r="C8" s="15">
        <f>'[5]Por Municipio - 2016'!C49</f>
        <v>709.23187883159039</v>
      </c>
      <c r="D8" s="74">
        <f>'[5]Por Municipio - 2016'!D49</f>
        <v>844.0858276235125</v>
      </c>
      <c r="E8" s="74">
        <f>'[5]Por Municipio - 2016'!E49</f>
        <v>804.12910205553555</v>
      </c>
      <c r="F8" s="74">
        <f>'[5]Por Municipio - 2016'!F49</f>
        <v>464.49693472773168</v>
      </c>
      <c r="G8" s="74">
        <f>'[5]Por Municipio - 2016'!G49</f>
        <v>544.41038586368552</v>
      </c>
      <c r="H8" s="74">
        <f>'[5]Por Municipio - 2016'!H49</f>
        <v>923.99927875946616</v>
      </c>
      <c r="I8" s="74">
        <f>'[5]Por Municipio - 2016'!I49</f>
        <v>599.35088351965373</v>
      </c>
      <c r="J8" s="74">
        <f>'[5]Por Municipio - 2016'!J49</f>
        <v>709.23187883159039</v>
      </c>
      <c r="K8" s="74">
        <f>'[5]Por Municipio - 2016'!K49</f>
        <v>434.52939055174903</v>
      </c>
      <c r="L8" s="74">
        <f>'[5]Por Municipio - 2016'!L49</f>
        <v>694.24810674359901</v>
      </c>
      <c r="M8" s="74">
        <f>'[5]Por Municipio - 2016'!M49</f>
        <v>1348.5394879192211</v>
      </c>
      <c r="N8" s="15">
        <f>'[5]Por Municipio - 2016'!N49</f>
        <v>779.15614857554988</v>
      </c>
      <c r="O8" s="45">
        <f>SUM(C8:N8)</f>
        <v>8855.4093040028838</v>
      </c>
      <c r="P8" s="48">
        <f>O8/B8</f>
        <v>6.393797331410024</v>
      </c>
      <c r="Q8" s="49">
        <f>P8/1000</f>
        <v>6.3937973314100241E-3</v>
      </c>
    </row>
    <row r="9" spans="1:17" s="7" customFormat="1" ht="16.8" customHeight="1" thickBot="1">
      <c r="A9" s="18">
        <v>2015</v>
      </c>
      <c r="B9" s="27">
        <v>1435</v>
      </c>
      <c r="C9" s="30">
        <f>'[6]Por Municipio - 2015'!C49</f>
        <v>283.24062443926073</v>
      </c>
      <c r="D9" s="19">
        <f>'[6]Por Municipio - 2015'!D49</f>
        <v>968.16795262874575</v>
      </c>
      <c r="E9" s="19">
        <f>'[6]Por Municipio - 2015'!E49</f>
        <v>468.63448770859503</v>
      </c>
      <c r="F9" s="19">
        <f>'[6]Por Municipio - 2015'!F49</f>
        <v>1114.9380943836354</v>
      </c>
      <c r="G9" s="19">
        <f>'[6]Por Municipio - 2015'!G49</f>
        <v>442.88534003229859</v>
      </c>
      <c r="H9" s="19">
        <f>'[6]Por Municipio - 2015'!H49</f>
        <v>916.66965727615286</v>
      </c>
      <c r="I9" s="19">
        <f>'[6]Por Municipio - 2015'!I49</f>
        <v>561.33141934326216</v>
      </c>
      <c r="J9" s="19">
        <f>'[6]Por Municipio - 2015'!J49</f>
        <v>355.33823793289071</v>
      </c>
      <c r="K9" s="19">
        <f>'[6]Por Municipio - 2015'!K49</f>
        <v>571.63107841378076</v>
      </c>
      <c r="L9" s="19">
        <f>'[6]Por Municipio - 2015'!L49</f>
        <v>551.03176027274355</v>
      </c>
      <c r="M9" s="19">
        <f>'[6]Por Municipio - 2015'!M49</f>
        <v>1122.6628386865243</v>
      </c>
      <c r="N9" s="30">
        <f>'[6]Por Municipio - 2015'!N49</f>
        <v>195.69352233985285</v>
      </c>
      <c r="O9" s="42">
        <f>SUM(C9:N9)</f>
        <v>7552.2250134577425</v>
      </c>
      <c r="P9" s="50">
        <f>O9/B9</f>
        <v>5.2628745738381477</v>
      </c>
      <c r="Q9" s="51">
        <f>P9/1000</f>
        <v>5.2628745738381479E-3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H7" sqref="H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1348</v>
      </c>
      <c r="C7" s="25">
        <f>'[7]VIDRIO POR MUNICIPIOS'!C48</f>
        <v>1176.2225049990911</v>
      </c>
      <c r="D7" s="16">
        <f>'[7]VIDRIO POR MUNICIPIOS'!D48</f>
        <v>1984.8754771859662</v>
      </c>
      <c r="E7" s="16">
        <f>'[7]VIDRIO POR MUNICIPIOS'!E48</f>
        <v>1107.6095255408106</v>
      </c>
      <c r="F7" s="16">
        <f>'[7]VIDRIO POR MUNICIPIOS'!F48</f>
        <v>0</v>
      </c>
      <c r="G7" s="16">
        <f>'[7]VIDRIO POR MUNICIPIOS'!G48</f>
        <v>1935.8662061443374</v>
      </c>
      <c r="H7" s="16">
        <f>'[7]VIDRIO POR MUNICIPIOS'!H48</f>
        <v>1793.7393201236139</v>
      </c>
      <c r="I7" s="16">
        <f>'[7]VIDRIO POR MUNICIPIOS'!I48</f>
        <v>1818.2439556444283</v>
      </c>
      <c r="J7" s="16">
        <f>'[7]VIDRIO POR MUNICIPIOS'!J48</f>
        <v>0</v>
      </c>
      <c r="K7" s="16">
        <f>'[7]VIDRIO POR MUNICIPIOS'!K48</f>
        <v>1744.730049081985</v>
      </c>
      <c r="L7" s="16">
        <f>'[7]VIDRIO POR MUNICIPIOS'!L48</f>
        <v>1141.9160152699508</v>
      </c>
      <c r="M7" s="16">
        <f>'[7]VIDRIO POR MUNICIPIOS'!M48</f>
        <v>2729.8163970187238</v>
      </c>
      <c r="N7" s="16">
        <f>'[7]VIDRIO POR MUNICIPIOS'!N48</f>
        <v>798.85111797854938</v>
      </c>
      <c r="O7" s="67">
        <f>SUM(C7:N7)</f>
        <v>16231.870568987457</v>
      </c>
      <c r="P7" s="52">
        <f>O7/B7</f>
        <v>12.041447009634611</v>
      </c>
      <c r="Q7" s="53">
        <f>P7/1000</f>
        <v>1.2041447009634611E-2</v>
      </c>
    </row>
    <row r="8" spans="1:17" s="13" customFormat="1" ht="16.8" customHeight="1">
      <c r="A8" s="72">
        <v>2016</v>
      </c>
      <c r="B8" s="73">
        <v>1385</v>
      </c>
      <c r="C8" s="15">
        <f>'[8]VIDRIO POR MUNICIPIOS'!C48</f>
        <v>1892.9498737829065</v>
      </c>
      <c r="D8" s="74">
        <f>'[8]VIDRIO POR MUNICIPIOS'!D48</f>
        <v>2072.7551388388028</v>
      </c>
      <c r="E8" s="74">
        <f>'[8]VIDRIO POR MUNICIPIOS'!E48</f>
        <v>1133.772087991345</v>
      </c>
      <c r="F8" s="74">
        <f>'[8]VIDRIO POR MUNICIPIOS'!F48</f>
        <v>2072.7551388388028</v>
      </c>
      <c r="G8" s="74">
        <f>'[8]VIDRIO POR MUNICIPIOS'!G48</f>
        <v>2032.7984132708257</v>
      </c>
      <c r="H8" s="74">
        <f>'[8]VIDRIO POR MUNICIPIOS'!H48</f>
        <v>1882.9606923909123</v>
      </c>
      <c r="I8" s="74">
        <f>'[8]VIDRIO POR MUNICIPIOS'!I48</f>
        <v>1997.8362783988459</v>
      </c>
      <c r="J8" s="74">
        <f>'[8]VIDRIO POR MUNICIPIOS'!J48</f>
        <v>3740.9484313018388</v>
      </c>
      <c r="K8" s="74">
        <f>'[8]VIDRIO POR MUNICIPIOS'!K48</f>
        <v>1728.1283808150017</v>
      </c>
      <c r="L8" s="74">
        <f>'[8]VIDRIO POR MUNICIPIOS'!L48</f>
        <v>2082.7443202307968</v>
      </c>
      <c r="M8" s="74">
        <f>'[8]VIDRIO POR MUNICIPIOS'!M48</f>
        <v>2057.7713667508115</v>
      </c>
      <c r="N8" s="75">
        <f>'[8]VIDRIO POR MUNICIPIOS'!N48</f>
        <v>2232.5820411107102</v>
      </c>
      <c r="O8" s="67">
        <f>SUM(C8:N8)</f>
        <v>24928.002163721598</v>
      </c>
      <c r="P8" s="52">
        <f>O8/B8</f>
        <v>17.998557518932561</v>
      </c>
      <c r="Q8" s="53">
        <f>P8/1000</f>
        <v>1.7998557518932562E-2</v>
      </c>
    </row>
    <row r="9" spans="1:17" s="4" customFormat="1" ht="16.8" customHeight="1" thickBot="1">
      <c r="A9" s="18">
        <v>2015</v>
      </c>
      <c r="B9" s="27">
        <v>1435</v>
      </c>
      <c r="C9" s="23">
        <f>'[9]VIDRIO POR MUNICIPIOS'!C48</f>
        <v>4197.1110712363179</v>
      </c>
      <c r="D9" s="69">
        <f>'[9]VIDRIO POR MUNICIPIOS'!D48</f>
        <v>1874.5379508343801</v>
      </c>
      <c r="E9" s="69">
        <f>'[9]VIDRIO POR MUNICIPIOS'!E48</f>
        <v>1627.3461331419344</v>
      </c>
      <c r="F9" s="69">
        <f>'[9]VIDRIO POR MUNICIPIOS'!F48</f>
        <v>0</v>
      </c>
      <c r="G9" s="69">
        <f>'[9]VIDRIO POR MUNICIPIOS'!G48</f>
        <v>2054.7819845684553</v>
      </c>
      <c r="H9" s="69">
        <f>'[9]VIDRIO POR MUNICIPIOS'!H48</f>
        <v>2121.7297685268259</v>
      </c>
      <c r="I9" s="69">
        <f>'[9]VIDRIO POR MUNICIPIOS'!I48</f>
        <v>1817.8898259465279</v>
      </c>
      <c r="J9" s="69">
        <f>'[9]VIDRIO POR MUNICIPIOS'!J48</f>
        <v>2126.8795980620853</v>
      </c>
      <c r="K9" s="69">
        <f>'[9]VIDRIO POR MUNICIPIOS'!K48</f>
        <v>1926.0362461869729</v>
      </c>
      <c r="L9" s="69">
        <f>'[9]VIDRIO POR MUNICIPIOS'!L48</f>
        <v>2044.4823254979365</v>
      </c>
      <c r="M9" s="69">
        <f>'[9]VIDRIO POR MUNICIPIOS'!M48</f>
        <v>2168.0782343441592</v>
      </c>
      <c r="N9" s="70">
        <f>'[9]VIDRIO POR MUNICIPIOS'!N48</f>
        <v>1776.6911896644538</v>
      </c>
      <c r="O9" s="68">
        <f>SUM(C9:N9)</f>
        <v>23735.564328010048</v>
      </c>
      <c r="P9" s="54">
        <f>O9/B9</f>
        <v>16.540462946348466</v>
      </c>
      <c r="Q9" s="55">
        <f>P9/1000</f>
        <v>1.6540462946348467E-2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1348</v>
      </c>
      <c r="C7" s="56">
        <f>'[10]1.2'!E$42</f>
        <v>584.76190476190482</v>
      </c>
      <c r="D7" s="56">
        <f>'[10]1.2'!F$42</f>
        <v>395.23809523809524</v>
      </c>
      <c r="E7" s="56">
        <f>'[10]1.2'!G$42</f>
        <v>473.33333333333326</v>
      </c>
      <c r="F7" s="56">
        <f>'[10]1.2'!H$42</f>
        <v>365.71428571428567</v>
      </c>
      <c r="G7" s="56">
        <f>'[10]1.2'!I$42</f>
        <v>884.7619047619047</v>
      </c>
      <c r="H7" s="56">
        <f>'[10]1.2'!J$42</f>
        <v>502.85714285714289</v>
      </c>
      <c r="I7" s="56">
        <f>'[10]1.2'!K$42</f>
        <v>588.57142857142856</v>
      </c>
      <c r="J7" s="56">
        <f>'[10]1.2'!L$42</f>
        <v>455.23809523809524</v>
      </c>
      <c r="K7" s="56">
        <f>'[10]1.2'!M$42</f>
        <v>866.66666666666674</v>
      </c>
      <c r="L7" s="56">
        <f>'[10]1.2'!N$42</f>
        <v>494.28571428571428</v>
      </c>
      <c r="M7" s="56">
        <f>'[10]1.2'!O$42</f>
        <v>409.52380952380952</v>
      </c>
      <c r="N7" s="56">
        <f>'[10]1.2'!P$42</f>
        <v>299.04761904761904</v>
      </c>
      <c r="O7" s="65">
        <f>SUM(C7:N7)</f>
        <v>6320</v>
      </c>
      <c r="P7" s="66">
        <f>O7/B7</f>
        <v>4.6884272997032639</v>
      </c>
      <c r="Q7" s="59">
        <f>P7/1000</f>
        <v>4.6884272997032642E-3</v>
      </c>
    </row>
    <row r="8" spans="1:17" ht="16.8" customHeight="1">
      <c r="A8" s="76">
        <v>2016</v>
      </c>
      <c r="B8" s="71">
        <v>1385</v>
      </c>
      <c r="C8" s="56">
        <v>465</v>
      </c>
      <c r="D8" s="57">
        <v>432</v>
      </c>
      <c r="E8" s="58">
        <v>476</v>
      </c>
      <c r="F8" s="58">
        <v>284</v>
      </c>
      <c r="G8" s="58">
        <v>680</v>
      </c>
      <c r="H8" s="58">
        <v>445</v>
      </c>
      <c r="I8" s="58">
        <v>663</v>
      </c>
      <c r="J8" s="58">
        <v>600</v>
      </c>
      <c r="K8" s="58">
        <v>432</v>
      </c>
      <c r="L8" s="58">
        <v>430</v>
      </c>
      <c r="M8" s="58">
        <v>535</v>
      </c>
      <c r="N8" s="57">
        <v>599</v>
      </c>
      <c r="O8" s="65">
        <f>SUM(C8:N8)</f>
        <v>6041</v>
      </c>
      <c r="P8" s="66">
        <f>O8/B8</f>
        <v>4.3617328519855594</v>
      </c>
      <c r="Q8" s="59">
        <f>P8/1000</f>
        <v>4.3617328519855595E-3</v>
      </c>
    </row>
    <row r="9" spans="1:17" s="4" customFormat="1" ht="16.8" customHeight="1" thickBot="1">
      <c r="A9" s="36">
        <v>2015</v>
      </c>
      <c r="B9" s="34">
        <v>1435</v>
      </c>
      <c r="C9" s="60">
        <v>461</v>
      </c>
      <c r="D9" s="61">
        <v>467</v>
      </c>
      <c r="E9" s="62">
        <v>480</v>
      </c>
      <c r="F9" s="62">
        <v>568</v>
      </c>
      <c r="G9" s="62">
        <v>387</v>
      </c>
      <c r="H9" s="62">
        <v>410</v>
      </c>
      <c r="I9" s="62">
        <v>613</v>
      </c>
      <c r="J9" s="62">
        <v>472</v>
      </c>
      <c r="K9" s="62">
        <v>301</v>
      </c>
      <c r="L9" s="62">
        <v>440</v>
      </c>
      <c r="M9" s="62">
        <v>467</v>
      </c>
      <c r="N9" s="63">
        <v>392</v>
      </c>
      <c r="O9" s="40">
        <f>SUM(C9:N9)</f>
        <v>5458</v>
      </c>
      <c r="P9" s="64">
        <f>O9/B9</f>
        <v>3.8034843205574913</v>
      </c>
      <c r="Q9" s="41">
        <f>P9/1000</f>
        <v>3.8034843205574913E-3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