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L7" i="3"/>
  <c r="M7"/>
  <c r="N7"/>
  <c r="K7" i="2"/>
  <c r="L7"/>
  <c r="O7" s="1"/>
  <c r="P7" s="1"/>
  <c r="Q7" s="1"/>
  <c r="M7"/>
  <c r="N7"/>
  <c r="L7" i="1"/>
  <c r="M7"/>
  <c r="O7" s="1"/>
  <c r="P7" s="1"/>
  <c r="Q7" s="1"/>
  <c r="N7"/>
  <c r="O7" i="3"/>
  <c r="P7" s="1"/>
  <c r="Q7" s="1"/>
  <c r="D7"/>
  <c r="E7"/>
  <c r="F7"/>
  <c r="G7"/>
  <c r="H7"/>
  <c r="I7"/>
  <c r="J7"/>
  <c r="K7"/>
  <c r="C7"/>
  <c r="D7" i="2"/>
  <c r="E7"/>
  <c r="F7"/>
  <c r="G7"/>
  <c r="H7"/>
  <c r="I7"/>
  <c r="J7"/>
  <c r="C7"/>
  <c r="D7" i="1"/>
  <c r="E7"/>
  <c r="F7"/>
  <c r="G7"/>
  <c r="H7"/>
  <c r="I7"/>
  <c r="J7"/>
  <c r="K7"/>
  <c r="C7"/>
  <c r="D9" i="3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2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8" i="4"/>
  <c r="P8" s="1"/>
  <c r="Q8" s="1"/>
  <c r="O9"/>
  <c r="P9" s="1"/>
  <c r="Q9" s="1"/>
  <c r="O9" i="1" l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<sst xmlns="http://schemas.openxmlformats.org/spreadsheetml/2006/main" count="76" uniqueCount="23">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</sst>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712000</c:v>
                </c:pt>
                <c:pt idx="1">
                  <c:v>666420</c:v>
                </c:pt>
                <c:pt idx="2">
                  <c:v>783460</c:v>
                </c:pt>
                <c:pt idx="3">
                  <c:v>778200</c:v>
                </c:pt>
                <c:pt idx="4">
                  <c:v>841560</c:v>
                </c:pt>
                <c:pt idx="5">
                  <c:v>867660</c:v>
                </c:pt>
                <c:pt idx="6">
                  <c:v>867340</c:v>
                </c:pt>
                <c:pt idx="7">
                  <c:v>879120</c:v>
                </c:pt>
                <c:pt idx="8">
                  <c:v>809140</c:v>
                </c:pt>
                <c:pt idx="9">
                  <c:v>824600</c:v>
                </c:pt>
                <c:pt idx="10">
                  <c:v>756640</c:v>
                </c:pt>
                <c:pt idx="11">
                  <c:v>511510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693360</c:v>
                </c:pt>
                <c:pt idx="1">
                  <c:v>649160</c:v>
                </c:pt>
                <c:pt idx="2">
                  <c:v>736040</c:v>
                </c:pt>
                <c:pt idx="3">
                  <c:v>753880</c:v>
                </c:pt>
                <c:pt idx="4">
                  <c:v>805300</c:v>
                </c:pt>
                <c:pt idx="5">
                  <c:v>771780</c:v>
                </c:pt>
                <c:pt idx="6">
                  <c:v>754840</c:v>
                </c:pt>
                <c:pt idx="7">
                  <c:v>680010</c:v>
                </c:pt>
                <c:pt idx="8">
                  <c:v>781980</c:v>
                </c:pt>
                <c:pt idx="9">
                  <c:v>731540</c:v>
                </c:pt>
                <c:pt idx="10">
                  <c:v>685820</c:v>
                </c:pt>
                <c:pt idx="11">
                  <c:v>747530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634480</c:v>
                </c:pt>
                <c:pt idx="1">
                  <c:v>662940</c:v>
                </c:pt>
                <c:pt idx="2">
                  <c:v>743820</c:v>
                </c:pt>
                <c:pt idx="3">
                  <c:v>797220</c:v>
                </c:pt>
                <c:pt idx="4">
                  <c:v>726380</c:v>
                </c:pt>
                <c:pt idx="5">
                  <c:v>731580</c:v>
                </c:pt>
                <c:pt idx="6">
                  <c:v>798640</c:v>
                </c:pt>
                <c:pt idx="7">
                  <c:v>822260</c:v>
                </c:pt>
                <c:pt idx="8">
                  <c:v>742780</c:v>
                </c:pt>
                <c:pt idx="9">
                  <c:v>720160</c:v>
                </c:pt>
                <c:pt idx="10">
                  <c:v>643940</c:v>
                </c:pt>
                <c:pt idx="11">
                  <c:v>701700</c:v>
                </c:pt>
              </c:numCache>
            </c:numRef>
          </c:val>
        </c:ser>
        <c:marker val="1"/>
        <c:axId val="59172736"/>
        <c:axId val="59174272"/>
      </c:lineChart>
      <c:catAx>
        <c:axId val="5917273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59174272"/>
        <c:crossesAt val="0"/>
        <c:auto val="1"/>
        <c:lblAlgn val="ctr"/>
        <c:lblOffset val="100"/>
      </c:catAx>
      <c:valAx>
        <c:axId val="591742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5917273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9580325649339086"/>
          <c:y val="0.84867222479543003"/>
          <c:w val="0.58582202111613868"/>
          <c:h val="0.11075982388611159"/>
        </c:manualLayout>
      </c:layout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195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12458.734831515987</c:v>
                </c:pt>
                <c:pt idx="1">
                  <c:v>9849.1003519826718</c:v>
                </c:pt>
                <c:pt idx="2">
                  <c:v>18785.433332512861</c:v>
                </c:pt>
                <c:pt idx="3">
                  <c:v>13064.016048440692</c:v>
                </c:pt>
                <c:pt idx="4">
                  <c:v>10296.828217687744</c:v>
                </c:pt>
                <c:pt idx="5">
                  <c:v>12343.431215693996</c:v>
                </c:pt>
                <c:pt idx="6">
                  <c:v>15015.658552194354</c:v>
                </c:pt>
                <c:pt idx="7">
                  <c:v>18281.181480296356</c:v>
                </c:pt>
                <c:pt idx="8">
                  <c:v>11557.120634061092</c:v>
                </c:pt>
                <c:pt idx="9">
                  <c:v>10193.453614591283</c:v>
                </c:pt>
                <c:pt idx="10">
                  <c:v>13902.036330519113</c:v>
                </c:pt>
                <c:pt idx="11">
                  <c:v>15125.287124326187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14057.812750672121</c:v>
                </c:pt>
                <c:pt idx="1">
                  <c:v>12813.678938306793</c:v>
                </c:pt>
                <c:pt idx="2">
                  <c:v>12497.667701888937</c:v>
                </c:pt>
                <c:pt idx="3">
                  <c:v>13815.818800405301</c:v>
                </c:pt>
                <c:pt idx="4">
                  <c:v>12840.150093499517</c:v>
                </c:pt>
                <c:pt idx="5">
                  <c:v>12988.568674778198</c:v>
                </c:pt>
                <c:pt idx="6">
                  <c:v>19199.568172269774</c:v>
                </c:pt>
                <c:pt idx="7">
                  <c:v>13051.876992528276</c:v>
                </c:pt>
                <c:pt idx="8">
                  <c:v>21310.952541786457</c:v>
                </c:pt>
                <c:pt idx="9">
                  <c:v>18699.516603372573</c:v>
                </c:pt>
                <c:pt idx="10">
                  <c:v>13063.603891557035</c:v>
                </c:pt>
                <c:pt idx="11">
                  <c:v>16600.441054114392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14136.697904619363</c:v>
                </c:pt>
                <c:pt idx="1">
                  <c:v>7411.7490267539124</c:v>
                </c:pt>
                <c:pt idx="2">
                  <c:v>10975.989563488776</c:v>
                </c:pt>
                <c:pt idx="3">
                  <c:v>11942.405367348629</c:v>
                </c:pt>
                <c:pt idx="4">
                  <c:v>11166.673403462271</c:v>
                </c:pt>
                <c:pt idx="5">
                  <c:v>10865.948314420608</c:v>
                </c:pt>
                <c:pt idx="6">
                  <c:v>17594.484386647891</c:v>
                </c:pt>
                <c:pt idx="7">
                  <c:v>15401.315741183622</c:v>
                </c:pt>
                <c:pt idx="8">
                  <c:v>21117.035403405011</c:v>
                </c:pt>
                <c:pt idx="9">
                  <c:v>17413.626849600234</c:v>
                </c:pt>
                <c:pt idx="10">
                  <c:v>12473.254203594799</c:v>
                </c:pt>
                <c:pt idx="11">
                  <c:v>14158.29311789552</c:v>
                </c:pt>
              </c:numCache>
            </c:numRef>
          </c:val>
        </c:ser>
        <c:marker val="1"/>
        <c:axId val="76356224"/>
        <c:axId val="77541760"/>
      </c:lineChart>
      <c:catAx>
        <c:axId val="76356224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7541760"/>
        <c:crossesAt val="0"/>
        <c:auto val="1"/>
        <c:lblAlgn val="ctr"/>
        <c:lblOffset val="100"/>
      </c:catAx>
      <c:valAx>
        <c:axId val="775417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6356224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9947172699302995"/>
          <c:y val="0.86031763654272064"/>
          <c:w val="0.59915198956294835"/>
          <c:h val="0.12522104747752522"/>
        </c:manualLayout>
      </c:layout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14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12240</c:v>
                </c:pt>
                <c:pt idx="1">
                  <c:v>15000</c:v>
                </c:pt>
                <c:pt idx="2">
                  <c:v>29860</c:v>
                </c:pt>
                <c:pt idx="3">
                  <c:v>30160</c:v>
                </c:pt>
                <c:pt idx="4">
                  <c:v>20780</c:v>
                </c:pt>
                <c:pt idx="5">
                  <c:v>13280</c:v>
                </c:pt>
                <c:pt idx="6">
                  <c:v>14640</c:v>
                </c:pt>
                <c:pt idx="7">
                  <c:v>32020</c:v>
                </c:pt>
                <c:pt idx="8">
                  <c:v>7960</c:v>
                </c:pt>
                <c:pt idx="9">
                  <c:v>26360</c:v>
                </c:pt>
                <c:pt idx="10">
                  <c:v>22800</c:v>
                </c:pt>
                <c:pt idx="11">
                  <c:v>21600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15340</c:v>
                </c:pt>
                <c:pt idx="1">
                  <c:v>7980</c:v>
                </c:pt>
                <c:pt idx="2">
                  <c:v>27240</c:v>
                </c:pt>
                <c:pt idx="3">
                  <c:v>18100</c:v>
                </c:pt>
                <c:pt idx="4">
                  <c:v>17960</c:v>
                </c:pt>
                <c:pt idx="5">
                  <c:v>12700</c:v>
                </c:pt>
                <c:pt idx="6">
                  <c:v>30020</c:v>
                </c:pt>
                <c:pt idx="7">
                  <c:v>16420</c:v>
                </c:pt>
                <c:pt idx="8">
                  <c:v>21120</c:v>
                </c:pt>
                <c:pt idx="9">
                  <c:v>21380</c:v>
                </c:pt>
                <c:pt idx="10">
                  <c:v>18880</c:v>
                </c:pt>
                <c:pt idx="11">
                  <c:v>26430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21680</c:v>
                </c:pt>
                <c:pt idx="1">
                  <c:v>18640</c:v>
                </c:pt>
                <c:pt idx="2">
                  <c:v>13120</c:v>
                </c:pt>
                <c:pt idx="3">
                  <c:v>16420</c:v>
                </c:pt>
                <c:pt idx="4">
                  <c:v>28680</c:v>
                </c:pt>
                <c:pt idx="5">
                  <c:v>20840</c:v>
                </c:pt>
                <c:pt idx="6">
                  <c:v>24960</c:v>
                </c:pt>
                <c:pt idx="7">
                  <c:v>11060</c:v>
                </c:pt>
                <c:pt idx="8">
                  <c:v>19380</c:v>
                </c:pt>
                <c:pt idx="9">
                  <c:v>23740</c:v>
                </c:pt>
                <c:pt idx="10">
                  <c:v>22740</c:v>
                </c:pt>
                <c:pt idx="11">
                  <c:v>16900</c:v>
                </c:pt>
              </c:numCache>
            </c:numRef>
          </c:val>
        </c:ser>
        <c:marker val="1"/>
        <c:axId val="78126464"/>
        <c:axId val="81402496"/>
      </c:lineChart>
      <c:catAx>
        <c:axId val="7812646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402496"/>
        <c:crossesAt val="0"/>
        <c:auto val="1"/>
        <c:lblAlgn val="ctr"/>
        <c:lblOffset val="100"/>
      </c:catAx>
      <c:valAx>
        <c:axId val="814024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812646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0279824293486498"/>
          <c:y val="0.85965434054471013"/>
          <c:w val="0.63134657836644592"/>
          <c:h val="0.130483726516434"/>
        </c:manualLayout>
      </c:layout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23636.209386281593</c:v>
                </c:pt>
                <c:pt idx="1">
                  <c:v>21870.541516245488</c:v>
                </c:pt>
                <c:pt idx="2">
                  <c:v>23564.494584837546</c:v>
                </c:pt>
                <c:pt idx="3">
                  <c:v>20287.870036101081</c:v>
                </c:pt>
                <c:pt idx="4">
                  <c:v>30808.690476190473</c:v>
                </c:pt>
                <c:pt idx="5">
                  <c:v>33198.03571428571</c:v>
                </c:pt>
                <c:pt idx="6">
                  <c:v>35505.833333333336</c:v>
                </c:pt>
                <c:pt idx="7">
                  <c:v>32260.238095238095</c:v>
                </c:pt>
                <c:pt idx="8">
                  <c:v>33564.999999999993</c:v>
                </c:pt>
                <c:pt idx="9">
                  <c:v>30701.648351648346</c:v>
                </c:pt>
                <c:pt idx="10">
                  <c:v>24959.23076923077</c:v>
                </c:pt>
                <c:pt idx="11">
                  <c:v>22572.380952380947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20590</c:v>
                </c:pt>
                <c:pt idx="1">
                  <c:v>20773</c:v>
                </c:pt>
                <c:pt idx="2">
                  <c:v>21005</c:v>
                </c:pt>
                <c:pt idx="3">
                  <c:v>22365</c:v>
                </c:pt>
                <c:pt idx="4">
                  <c:v>24195</c:v>
                </c:pt>
                <c:pt idx="5">
                  <c:v>22138</c:v>
                </c:pt>
                <c:pt idx="6">
                  <c:v>23315</c:v>
                </c:pt>
                <c:pt idx="7">
                  <c:v>26124</c:v>
                </c:pt>
                <c:pt idx="8">
                  <c:v>24551</c:v>
                </c:pt>
                <c:pt idx="9">
                  <c:v>22157</c:v>
                </c:pt>
                <c:pt idx="10">
                  <c:v>20258</c:v>
                </c:pt>
                <c:pt idx="11">
                  <c:v>20078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15940</c:v>
                </c:pt>
                <c:pt idx="1">
                  <c:v>14031</c:v>
                </c:pt>
                <c:pt idx="2">
                  <c:v>19871</c:v>
                </c:pt>
                <c:pt idx="3">
                  <c:v>16344</c:v>
                </c:pt>
                <c:pt idx="4">
                  <c:v>18371</c:v>
                </c:pt>
                <c:pt idx="5">
                  <c:v>23278</c:v>
                </c:pt>
                <c:pt idx="6">
                  <c:v>26590</c:v>
                </c:pt>
                <c:pt idx="7">
                  <c:v>24244</c:v>
                </c:pt>
                <c:pt idx="8">
                  <c:v>21865</c:v>
                </c:pt>
                <c:pt idx="9">
                  <c:v>23290</c:v>
                </c:pt>
                <c:pt idx="10">
                  <c:v>22019</c:v>
                </c:pt>
                <c:pt idx="11">
                  <c:v>20587</c:v>
                </c:pt>
              </c:numCache>
            </c:numRef>
          </c:val>
        </c:ser>
        <c:marker val="1"/>
        <c:axId val="114157056"/>
        <c:axId val="114158592"/>
      </c:lineChart>
      <c:catAx>
        <c:axId val="11415705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4158592"/>
        <c:crosses val="autoZero"/>
        <c:auto val="1"/>
        <c:lblAlgn val="ctr"/>
        <c:lblOffset val="100"/>
      </c:catAx>
      <c:valAx>
        <c:axId val="1141585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4157056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0277831124767939"/>
          <c:y val="0.84720890483447642"/>
          <c:w val="0.57573020174646183"/>
          <c:h val="0.14943088011176028"/>
        </c:manualLayout>
      </c:layout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>
        <row r="23">
          <cell r="F23">
            <v>712000</v>
          </cell>
          <cell r="G23">
            <v>666420</v>
          </cell>
          <cell r="H23">
            <v>783460</v>
          </cell>
          <cell r="I23">
            <v>778200</v>
          </cell>
          <cell r="J23">
            <v>841560</v>
          </cell>
          <cell r="K23">
            <v>867660</v>
          </cell>
          <cell r="L23">
            <v>867340</v>
          </cell>
          <cell r="M23">
            <v>879120</v>
          </cell>
          <cell r="N23">
            <v>809140</v>
          </cell>
          <cell r="O23">
            <v>824600</v>
          </cell>
          <cell r="P23">
            <v>756640</v>
          </cell>
          <cell r="Q23">
            <v>511510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40">
          <cell r="E40">
            <v>23636.209386281593</v>
          </cell>
          <cell r="F40">
            <v>21870.541516245488</v>
          </cell>
          <cell r="G40">
            <v>23564.494584837546</v>
          </cell>
          <cell r="H40">
            <v>20287.870036101081</v>
          </cell>
          <cell r="I40">
            <v>30808.690476190473</v>
          </cell>
          <cell r="J40">
            <v>33198.03571428571</v>
          </cell>
          <cell r="K40">
            <v>35505.833333333336</v>
          </cell>
          <cell r="L40">
            <v>32260.238095238095</v>
          </cell>
          <cell r="M40">
            <v>33564.999999999993</v>
          </cell>
          <cell r="N40">
            <v>30701.648351648346</v>
          </cell>
          <cell r="O40">
            <v>24959.23076923077</v>
          </cell>
          <cell r="P40">
            <v>22572.380952380947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25">
          <cell r="F25">
            <v>693360</v>
          </cell>
          <cell r="G25">
            <v>649160</v>
          </cell>
          <cell r="H25">
            <v>736040</v>
          </cell>
          <cell r="I25">
            <v>753880</v>
          </cell>
          <cell r="J25">
            <v>805300</v>
          </cell>
          <cell r="K25">
            <v>771780</v>
          </cell>
          <cell r="L25">
            <v>754840</v>
          </cell>
          <cell r="M25">
            <v>680010</v>
          </cell>
          <cell r="N25">
            <v>781980</v>
          </cell>
          <cell r="O25">
            <v>731540</v>
          </cell>
          <cell r="P25">
            <v>685820</v>
          </cell>
          <cell r="Q25">
            <v>747530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25">
          <cell r="F25">
            <v>634480</v>
          </cell>
          <cell r="G25">
            <v>662940</v>
          </cell>
          <cell r="H25">
            <v>743820</v>
          </cell>
          <cell r="I25">
            <v>797220</v>
          </cell>
          <cell r="J25">
            <v>726380</v>
          </cell>
          <cell r="K25">
            <v>731580</v>
          </cell>
          <cell r="L25">
            <v>798640</v>
          </cell>
          <cell r="M25">
            <v>822260</v>
          </cell>
          <cell r="N25">
            <v>742780</v>
          </cell>
          <cell r="O25">
            <v>720160</v>
          </cell>
          <cell r="P25">
            <v>643940</v>
          </cell>
          <cell r="Q25">
            <v>701700</v>
          </cell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>
        <row r="47">
          <cell r="C47">
            <v>12458.734831515987</v>
          </cell>
          <cell r="D47">
            <v>9849.1003519826718</v>
          </cell>
          <cell r="E47">
            <v>18785.433332512861</v>
          </cell>
          <cell r="F47">
            <v>13064.016048440692</v>
          </cell>
          <cell r="G47">
            <v>10296.828217687744</v>
          </cell>
          <cell r="H47">
            <v>12343.431215693996</v>
          </cell>
          <cell r="I47">
            <v>15015.658552194354</v>
          </cell>
          <cell r="J47">
            <v>18281.181480296356</v>
          </cell>
          <cell r="K47">
            <v>11557.120634061092</v>
          </cell>
          <cell r="L47">
            <v>10193.453614591283</v>
          </cell>
          <cell r="M47">
            <v>13902.036330519113</v>
          </cell>
          <cell r="N47">
            <v>15125.287124326187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7">
          <cell r="C47">
            <v>14057.812750672121</v>
          </cell>
          <cell r="D47">
            <v>12813.678938306793</v>
          </cell>
          <cell r="E47">
            <v>12497.667701888937</v>
          </cell>
          <cell r="F47">
            <v>13815.818800405301</v>
          </cell>
          <cell r="G47">
            <v>12840.150093499517</v>
          </cell>
          <cell r="H47">
            <v>12988.568674778198</v>
          </cell>
          <cell r="I47">
            <v>19199.568172269774</v>
          </cell>
          <cell r="J47">
            <v>13051.876992528276</v>
          </cell>
          <cell r="K47">
            <v>21310.952541786457</v>
          </cell>
          <cell r="L47">
            <v>18699.516603372573</v>
          </cell>
          <cell r="M47">
            <v>13063.603891557035</v>
          </cell>
          <cell r="N47">
            <v>16600.441054114392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7">
          <cell r="C47">
            <v>14136.697904619363</v>
          </cell>
          <cell r="D47">
            <v>7411.7490267539124</v>
          </cell>
          <cell r="E47">
            <v>10975.989563488776</v>
          </cell>
          <cell r="F47">
            <v>11942.405367348629</v>
          </cell>
          <cell r="G47">
            <v>11166.673403462271</v>
          </cell>
          <cell r="H47">
            <v>10865.948314420608</v>
          </cell>
          <cell r="I47">
            <v>17594.484386647891</v>
          </cell>
          <cell r="J47">
            <v>15401.315741183622</v>
          </cell>
          <cell r="K47">
            <v>21117.035403405011</v>
          </cell>
          <cell r="L47">
            <v>17413.626849600234</v>
          </cell>
          <cell r="M47">
            <v>12473.254203594799</v>
          </cell>
          <cell r="N47">
            <v>14158.29311789552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6">
          <cell r="C46">
            <v>12240</v>
          </cell>
          <cell r="D46">
            <v>15000</v>
          </cell>
          <cell r="E46">
            <v>29860</v>
          </cell>
          <cell r="F46">
            <v>30160</v>
          </cell>
          <cell r="G46">
            <v>20780</v>
          </cell>
          <cell r="H46">
            <v>13280</v>
          </cell>
          <cell r="I46">
            <v>14640</v>
          </cell>
          <cell r="J46">
            <v>32020</v>
          </cell>
          <cell r="K46">
            <v>7960</v>
          </cell>
          <cell r="L46">
            <v>26360</v>
          </cell>
          <cell r="M46">
            <v>22800</v>
          </cell>
          <cell r="N46">
            <v>21600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6">
          <cell r="C46">
            <v>15340</v>
          </cell>
          <cell r="D46">
            <v>7980</v>
          </cell>
          <cell r="E46">
            <v>27240</v>
          </cell>
          <cell r="F46">
            <v>18100</v>
          </cell>
          <cell r="G46">
            <v>17960</v>
          </cell>
          <cell r="H46">
            <v>12700</v>
          </cell>
          <cell r="I46">
            <v>30020</v>
          </cell>
          <cell r="J46">
            <v>16420</v>
          </cell>
          <cell r="K46">
            <v>21120</v>
          </cell>
          <cell r="L46">
            <v>21380</v>
          </cell>
          <cell r="M46">
            <v>18880</v>
          </cell>
          <cell r="N46">
            <v>26430</v>
          </cell>
        </row>
      </sheetData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6">
          <cell r="C46">
            <v>21680</v>
          </cell>
          <cell r="D46">
            <v>18640</v>
          </cell>
          <cell r="E46">
            <v>13120</v>
          </cell>
          <cell r="F46">
            <v>16420</v>
          </cell>
          <cell r="G46">
            <v>28680</v>
          </cell>
          <cell r="H46">
            <v>20840</v>
          </cell>
          <cell r="I46">
            <v>24960</v>
          </cell>
          <cell r="J46">
            <v>11060</v>
          </cell>
          <cell r="K46">
            <v>19380</v>
          </cell>
          <cell r="L46">
            <v>23740</v>
          </cell>
          <cell r="M46">
            <v>22740</v>
          </cell>
          <cell r="N46">
            <v>16900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topLeftCell="A4" workbookViewId="0">
      <selection activeCell="I7" sqref="I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9" t="s">
        <v>18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2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4" t="s">
        <v>17</v>
      </c>
      <c r="P5" s="77" t="s">
        <v>0</v>
      </c>
      <c r="Q5" s="77" t="s">
        <v>19</v>
      </c>
    </row>
    <row r="6" spans="1:17" s="5" customFormat="1" ht="17.100000000000001" customHeight="1" thickBot="1">
      <c r="A6" s="1"/>
      <c r="B6" s="83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5"/>
      <c r="P6" s="78"/>
      <c r="Q6" s="78"/>
    </row>
    <row r="7" spans="1:17" s="5" customFormat="1" ht="16.8" customHeight="1">
      <c r="A7" s="17">
        <v>2017</v>
      </c>
      <c r="B7" s="26">
        <v>21456</v>
      </c>
      <c r="C7" s="25">
        <f>[1]GUADALHORCE!F23</f>
        <v>712000</v>
      </c>
      <c r="D7" s="16">
        <f>[1]GUADALHORCE!G23</f>
        <v>666420</v>
      </c>
      <c r="E7" s="16">
        <f>[1]GUADALHORCE!H23</f>
        <v>783460</v>
      </c>
      <c r="F7" s="16">
        <f>[1]GUADALHORCE!I23</f>
        <v>778200</v>
      </c>
      <c r="G7" s="16">
        <f>[1]GUADALHORCE!J23</f>
        <v>841560</v>
      </c>
      <c r="H7" s="16">
        <f>[1]GUADALHORCE!K23</f>
        <v>867660</v>
      </c>
      <c r="I7" s="16">
        <f>[1]GUADALHORCE!L23</f>
        <v>867340</v>
      </c>
      <c r="J7" s="16">
        <f>[1]GUADALHORCE!M23</f>
        <v>879120</v>
      </c>
      <c r="K7" s="16">
        <f>[1]GUADALHORCE!N23</f>
        <v>809140</v>
      </c>
      <c r="L7" s="16">
        <f>[1]GUADALHORCE!O23</f>
        <v>824600</v>
      </c>
      <c r="M7" s="16">
        <f>[1]GUADALHORCE!P23</f>
        <v>756640</v>
      </c>
      <c r="N7" s="16">
        <f>[1]GUADALHORCE!Q23</f>
        <v>511510</v>
      </c>
      <c r="O7" s="45">
        <f>SUM(C7:N7)</f>
        <v>9297650</v>
      </c>
      <c r="P7" s="46">
        <f>O7/B7</f>
        <v>433.33566368381804</v>
      </c>
      <c r="Q7" s="47">
        <f>P7/1000</f>
        <v>0.43333566368381804</v>
      </c>
    </row>
    <row r="8" spans="1:17" s="5" customFormat="1" ht="16.8" customHeight="1">
      <c r="A8" s="72">
        <v>2016</v>
      </c>
      <c r="B8" s="73">
        <v>21561</v>
      </c>
      <c r="C8" s="15">
        <f>[2]GUADALHORCE!F25</f>
        <v>693360</v>
      </c>
      <c r="D8" s="74">
        <f>[2]GUADALHORCE!G25</f>
        <v>649160</v>
      </c>
      <c r="E8" s="74">
        <f>[2]GUADALHORCE!H25</f>
        <v>736040</v>
      </c>
      <c r="F8" s="74">
        <f>[2]GUADALHORCE!I25</f>
        <v>753880</v>
      </c>
      <c r="G8" s="74">
        <f>[2]GUADALHORCE!J25</f>
        <v>805300</v>
      </c>
      <c r="H8" s="74">
        <f>[2]GUADALHORCE!K25</f>
        <v>771780</v>
      </c>
      <c r="I8" s="74">
        <f>[2]GUADALHORCE!L25</f>
        <v>754840</v>
      </c>
      <c r="J8" s="74">
        <f>[2]GUADALHORCE!M25</f>
        <v>680010</v>
      </c>
      <c r="K8" s="74">
        <f>[2]GUADALHORCE!N25</f>
        <v>781980</v>
      </c>
      <c r="L8" s="74">
        <f>[2]GUADALHORCE!O25</f>
        <v>731540</v>
      </c>
      <c r="M8" s="74">
        <f>[2]GUADALHORCE!P25</f>
        <v>685820</v>
      </c>
      <c r="N8" s="15">
        <f>[2]GUADALHORCE!Q25</f>
        <v>747530</v>
      </c>
      <c r="O8" s="45">
        <f>SUM(C8:N8)</f>
        <v>8791240</v>
      </c>
      <c r="P8" s="46">
        <f>O8/B8</f>
        <v>407.73804554519734</v>
      </c>
      <c r="Q8" s="47">
        <f>P8/1000</f>
        <v>0.40773804554519733</v>
      </c>
    </row>
    <row r="9" spans="1:17" s="6" customFormat="1" ht="16.8" customHeight="1" thickBot="1">
      <c r="A9" s="18">
        <v>2015</v>
      </c>
      <c r="B9" s="27">
        <v>21553</v>
      </c>
      <c r="C9" s="30">
        <f>[3]GUADALHORCE!F25</f>
        <v>634480</v>
      </c>
      <c r="D9" s="19">
        <f>[3]GUADALHORCE!G25</f>
        <v>662940</v>
      </c>
      <c r="E9" s="19">
        <f>[3]GUADALHORCE!H25</f>
        <v>743820</v>
      </c>
      <c r="F9" s="19">
        <f>[3]GUADALHORCE!I25</f>
        <v>797220</v>
      </c>
      <c r="G9" s="19">
        <f>[3]GUADALHORCE!J25</f>
        <v>726380</v>
      </c>
      <c r="H9" s="19">
        <f>[3]GUADALHORCE!K25</f>
        <v>731580</v>
      </c>
      <c r="I9" s="19">
        <f>[3]GUADALHORCE!L25</f>
        <v>798640</v>
      </c>
      <c r="J9" s="19">
        <f>[3]GUADALHORCE!M25</f>
        <v>822260</v>
      </c>
      <c r="K9" s="19">
        <f>[3]GUADALHORCE!N25</f>
        <v>742780</v>
      </c>
      <c r="L9" s="19">
        <f>[3]GUADALHORCE!O25</f>
        <v>720160</v>
      </c>
      <c r="M9" s="19">
        <f>[3]GUADALHORCE!P25</f>
        <v>643940</v>
      </c>
      <c r="N9" s="30">
        <f>[3]GUADALHORCE!Q25</f>
        <v>701700</v>
      </c>
      <c r="O9" s="42">
        <f>SUM(C9:N9)</f>
        <v>8725900</v>
      </c>
      <c r="P9" s="43">
        <f>O9/B9</f>
        <v>404.8577924186888</v>
      </c>
      <c r="Q9" s="44">
        <f>P9/1000</f>
        <v>0.4048577924186888</v>
      </c>
    </row>
    <row r="23" ht="15.75" customHeight="1"/>
    <row r="33" spans="2:13">
      <c r="B33" s="80" t="s">
        <v>14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topLeftCell="A4" workbookViewId="0">
      <selection activeCell="H7" sqref="H7:N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9" t="s">
        <v>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7.25" customHeight="1"/>
    <row r="4" spans="1:17" ht="17.25" customHeight="1" thickBot="1"/>
    <row r="5" spans="1:17" ht="16.5" customHeight="1">
      <c r="A5" s="5"/>
      <c r="B5" s="88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0" t="s">
        <v>17</v>
      </c>
      <c r="P5" s="86" t="s">
        <v>0</v>
      </c>
      <c r="Q5" s="86" t="s">
        <v>19</v>
      </c>
    </row>
    <row r="6" spans="1:17" ht="17.100000000000001" customHeight="1" thickBot="1">
      <c r="A6" s="5"/>
      <c r="B6" s="89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1"/>
      <c r="P6" s="87"/>
      <c r="Q6" s="87"/>
    </row>
    <row r="7" spans="1:17" s="13" customFormat="1" ht="16.8" customHeight="1">
      <c r="A7" s="17">
        <v>2017</v>
      </c>
      <c r="B7" s="26">
        <v>21456</v>
      </c>
      <c r="C7" s="25">
        <f>'[4]Por Municipio - 2017'!C47</f>
        <v>12458.734831515987</v>
      </c>
      <c r="D7" s="16">
        <f>'[4]Por Municipio - 2017'!D47</f>
        <v>9849.1003519826718</v>
      </c>
      <c r="E7" s="16">
        <f>'[4]Por Municipio - 2017'!E47</f>
        <v>18785.433332512861</v>
      </c>
      <c r="F7" s="16">
        <f>'[4]Por Municipio - 2017'!F47</f>
        <v>13064.016048440692</v>
      </c>
      <c r="G7" s="16">
        <f>'[4]Por Municipio - 2017'!G47</f>
        <v>10296.828217687744</v>
      </c>
      <c r="H7" s="16">
        <f>'[4]Por Municipio - 2017'!H47</f>
        <v>12343.431215693996</v>
      </c>
      <c r="I7" s="16">
        <f>'[4]Por Municipio - 2017'!I47</f>
        <v>15015.658552194354</v>
      </c>
      <c r="J7" s="16">
        <f>'[4]Por Municipio - 2017'!J47</f>
        <v>18281.181480296356</v>
      </c>
      <c r="K7" s="16">
        <f>'[4]Por Municipio - 2017'!K47</f>
        <v>11557.120634061092</v>
      </c>
      <c r="L7" s="16">
        <f>'[4]Por Municipio - 2017'!L47</f>
        <v>10193.453614591283</v>
      </c>
      <c r="M7" s="16">
        <f>'[4]Por Municipio - 2017'!M47</f>
        <v>13902.036330519113</v>
      </c>
      <c r="N7" s="16">
        <f>'[4]Por Municipio - 2017'!N47</f>
        <v>15125.287124326187</v>
      </c>
      <c r="O7" s="45">
        <f>SUM(C7:N7)</f>
        <v>160872.28173382234</v>
      </c>
      <c r="P7" s="48">
        <f>O7/B7</f>
        <v>7.4977759943056643</v>
      </c>
      <c r="Q7" s="49">
        <f>P7/1000</f>
        <v>7.4977759943056646E-3</v>
      </c>
    </row>
    <row r="8" spans="1:17" s="13" customFormat="1" ht="16.8" customHeight="1">
      <c r="A8" s="72">
        <v>2016</v>
      </c>
      <c r="B8" s="73">
        <v>21561</v>
      </c>
      <c r="C8" s="15">
        <f>'[5]Por Municipio - 2016'!C47</f>
        <v>14057.812750672121</v>
      </c>
      <c r="D8" s="74">
        <f>'[5]Por Municipio - 2016'!D47</f>
        <v>12813.678938306793</v>
      </c>
      <c r="E8" s="74">
        <f>'[5]Por Municipio - 2016'!E47</f>
        <v>12497.667701888937</v>
      </c>
      <c r="F8" s="74">
        <f>'[5]Por Municipio - 2016'!F47</f>
        <v>13815.818800405301</v>
      </c>
      <c r="G8" s="74">
        <f>'[5]Por Municipio - 2016'!G47</f>
        <v>12840.150093499517</v>
      </c>
      <c r="H8" s="74">
        <f>'[5]Por Municipio - 2016'!H47</f>
        <v>12988.568674778198</v>
      </c>
      <c r="I8" s="74">
        <f>'[5]Por Municipio - 2016'!I47</f>
        <v>19199.568172269774</v>
      </c>
      <c r="J8" s="74">
        <f>'[5]Por Municipio - 2016'!J47</f>
        <v>13051.876992528276</v>
      </c>
      <c r="K8" s="74">
        <f>'[5]Por Municipio - 2016'!K47</f>
        <v>21310.952541786457</v>
      </c>
      <c r="L8" s="74">
        <f>'[5]Por Municipio - 2016'!L47</f>
        <v>18699.516603372573</v>
      </c>
      <c r="M8" s="74">
        <f>'[5]Por Municipio - 2016'!M47</f>
        <v>13063.603891557035</v>
      </c>
      <c r="N8" s="15">
        <f>'[5]Por Municipio - 2016'!N47</f>
        <v>16600.441054114392</v>
      </c>
      <c r="O8" s="45">
        <f>SUM(C8:N8)</f>
        <v>180939.65621517939</v>
      </c>
      <c r="P8" s="48">
        <f>O8/B8</f>
        <v>8.3919881366902924</v>
      </c>
      <c r="Q8" s="49">
        <f>P8/1000</f>
        <v>8.3919881366902923E-3</v>
      </c>
    </row>
    <row r="9" spans="1:17" s="7" customFormat="1" ht="16.8" customHeight="1" thickBot="1">
      <c r="A9" s="18">
        <v>2015</v>
      </c>
      <c r="B9" s="27">
        <v>21553</v>
      </c>
      <c r="C9" s="30">
        <f>'[6]Por Municipio - 2015'!C47</f>
        <v>14136.697904619363</v>
      </c>
      <c r="D9" s="19">
        <f>'[6]Por Municipio - 2015'!D47</f>
        <v>7411.7490267539124</v>
      </c>
      <c r="E9" s="19">
        <f>'[6]Por Municipio - 2015'!E47</f>
        <v>10975.989563488776</v>
      </c>
      <c r="F9" s="19">
        <f>'[6]Por Municipio - 2015'!F47</f>
        <v>11942.405367348629</v>
      </c>
      <c r="G9" s="19">
        <f>'[6]Por Municipio - 2015'!G47</f>
        <v>11166.673403462271</v>
      </c>
      <c r="H9" s="19">
        <f>'[6]Por Municipio - 2015'!H47</f>
        <v>10865.948314420608</v>
      </c>
      <c r="I9" s="19">
        <f>'[6]Por Municipio - 2015'!I47</f>
        <v>17594.484386647891</v>
      </c>
      <c r="J9" s="19">
        <f>'[6]Por Municipio - 2015'!J47</f>
        <v>15401.315741183622</v>
      </c>
      <c r="K9" s="19">
        <f>'[6]Por Municipio - 2015'!K47</f>
        <v>21117.035403405011</v>
      </c>
      <c r="L9" s="19">
        <f>'[6]Por Municipio - 2015'!L47</f>
        <v>17413.626849600234</v>
      </c>
      <c r="M9" s="19">
        <f>'[6]Por Municipio - 2015'!M47</f>
        <v>12473.254203594799</v>
      </c>
      <c r="N9" s="30">
        <f>'[6]Por Municipio - 2015'!N47</f>
        <v>14158.29311789552</v>
      </c>
      <c r="O9" s="42">
        <f>SUM(C9:N9)</f>
        <v>164657.47328242063</v>
      </c>
      <c r="P9" s="50">
        <f>O9/B9</f>
        <v>7.6396544927583463</v>
      </c>
      <c r="Q9" s="51">
        <f>P9/1000</f>
        <v>7.6396544927583463E-3</v>
      </c>
    </row>
    <row r="32" spans="2:14">
      <c r="B32" s="80" t="s">
        <v>15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H7" sqref="H7:N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9" t="s">
        <v>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A5" s="5"/>
      <c r="B5" s="94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6" t="s">
        <v>17</v>
      </c>
      <c r="P5" s="92" t="s">
        <v>0</v>
      </c>
      <c r="Q5" s="92" t="s">
        <v>19</v>
      </c>
    </row>
    <row r="6" spans="1:17" ht="17.100000000000001" customHeight="1" thickBot="1">
      <c r="A6" s="5"/>
      <c r="B6" s="95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7"/>
      <c r="P6" s="93"/>
      <c r="Q6" s="93"/>
    </row>
    <row r="7" spans="1:17" s="13" customFormat="1" ht="16.8" customHeight="1">
      <c r="A7" s="17">
        <v>2017</v>
      </c>
      <c r="B7" s="26">
        <v>21456</v>
      </c>
      <c r="C7" s="25">
        <f>'[7]VIDRIO POR MUNICIPIOS'!C46</f>
        <v>12240</v>
      </c>
      <c r="D7" s="16">
        <f>'[7]VIDRIO POR MUNICIPIOS'!D46</f>
        <v>15000</v>
      </c>
      <c r="E7" s="16">
        <f>'[7]VIDRIO POR MUNICIPIOS'!E46</f>
        <v>29860</v>
      </c>
      <c r="F7" s="16">
        <f>'[7]VIDRIO POR MUNICIPIOS'!F46</f>
        <v>30160</v>
      </c>
      <c r="G7" s="16">
        <f>'[7]VIDRIO POR MUNICIPIOS'!G46</f>
        <v>20780</v>
      </c>
      <c r="H7" s="16">
        <f>'[7]VIDRIO POR MUNICIPIOS'!H46</f>
        <v>13280</v>
      </c>
      <c r="I7" s="16">
        <f>'[7]VIDRIO POR MUNICIPIOS'!I46</f>
        <v>14640</v>
      </c>
      <c r="J7" s="16">
        <f>'[7]VIDRIO POR MUNICIPIOS'!J46</f>
        <v>32020</v>
      </c>
      <c r="K7" s="16">
        <f>'[7]VIDRIO POR MUNICIPIOS'!K46</f>
        <v>7960</v>
      </c>
      <c r="L7" s="16">
        <f>'[7]VIDRIO POR MUNICIPIOS'!L46</f>
        <v>26360</v>
      </c>
      <c r="M7" s="16">
        <f>'[7]VIDRIO POR MUNICIPIOS'!M46</f>
        <v>22800</v>
      </c>
      <c r="N7" s="16">
        <f>'[7]VIDRIO POR MUNICIPIOS'!N46</f>
        <v>21600</v>
      </c>
      <c r="O7" s="67">
        <f>SUM(C7:N7)</f>
        <v>246700</v>
      </c>
      <c r="P7" s="52">
        <f>O7/B7</f>
        <v>11.497949291573452</v>
      </c>
      <c r="Q7" s="53">
        <f>P7/1000</f>
        <v>1.1497949291573452E-2</v>
      </c>
    </row>
    <row r="8" spans="1:17" s="13" customFormat="1" ht="16.8" customHeight="1">
      <c r="A8" s="72">
        <v>2016</v>
      </c>
      <c r="B8" s="73">
        <v>21561</v>
      </c>
      <c r="C8" s="15">
        <f>'[8]VIDRIO POR MUNICIPIOS'!C46</f>
        <v>15340</v>
      </c>
      <c r="D8" s="74">
        <f>'[8]VIDRIO POR MUNICIPIOS'!D46</f>
        <v>7980</v>
      </c>
      <c r="E8" s="74">
        <f>'[8]VIDRIO POR MUNICIPIOS'!E46</f>
        <v>27240</v>
      </c>
      <c r="F8" s="74">
        <f>'[8]VIDRIO POR MUNICIPIOS'!F46</f>
        <v>18100</v>
      </c>
      <c r="G8" s="74">
        <f>'[8]VIDRIO POR MUNICIPIOS'!G46</f>
        <v>17960</v>
      </c>
      <c r="H8" s="74">
        <f>'[8]VIDRIO POR MUNICIPIOS'!H46</f>
        <v>12700</v>
      </c>
      <c r="I8" s="74">
        <f>'[8]VIDRIO POR MUNICIPIOS'!I46</f>
        <v>30020</v>
      </c>
      <c r="J8" s="74">
        <f>'[8]VIDRIO POR MUNICIPIOS'!J46</f>
        <v>16420</v>
      </c>
      <c r="K8" s="74">
        <f>'[8]VIDRIO POR MUNICIPIOS'!K46</f>
        <v>21120</v>
      </c>
      <c r="L8" s="74">
        <f>'[8]VIDRIO POR MUNICIPIOS'!L46</f>
        <v>21380</v>
      </c>
      <c r="M8" s="74">
        <f>'[8]VIDRIO POR MUNICIPIOS'!M46</f>
        <v>18880</v>
      </c>
      <c r="N8" s="75">
        <f>'[8]VIDRIO POR MUNICIPIOS'!N46</f>
        <v>26430</v>
      </c>
      <c r="O8" s="67">
        <f>SUM(C8:N8)</f>
        <v>233570</v>
      </c>
      <c r="P8" s="52">
        <f>O8/B8</f>
        <v>10.832985483048096</v>
      </c>
      <c r="Q8" s="53">
        <f>P8/1000</f>
        <v>1.0832985483048096E-2</v>
      </c>
    </row>
    <row r="9" spans="1:17" s="4" customFormat="1" ht="16.8" customHeight="1" thickBot="1">
      <c r="A9" s="18">
        <v>2015</v>
      </c>
      <c r="B9" s="27">
        <v>21553</v>
      </c>
      <c r="C9" s="23">
        <f>'[9]VIDRIO POR MUNICIPIOS'!C46</f>
        <v>21680</v>
      </c>
      <c r="D9" s="69">
        <f>'[9]VIDRIO POR MUNICIPIOS'!D46</f>
        <v>18640</v>
      </c>
      <c r="E9" s="69">
        <f>'[9]VIDRIO POR MUNICIPIOS'!E46</f>
        <v>13120</v>
      </c>
      <c r="F9" s="69">
        <f>'[9]VIDRIO POR MUNICIPIOS'!F46</f>
        <v>16420</v>
      </c>
      <c r="G9" s="69">
        <f>'[9]VIDRIO POR MUNICIPIOS'!G46</f>
        <v>28680</v>
      </c>
      <c r="H9" s="69">
        <f>'[9]VIDRIO POR MUNICIPIOS'!H46</f>
        <v>20840</v>
      </c>
      <c r="I9" s="69">
        <f>'[9]VIDRIO POR MUNICIPIOS'!I46</f>
        <v>24960</v>
      </c>
      <c r="J9" s="69">
        <f>'[9]VIDRIO POR MUNICIPIOS'!J46</f>
        <v>11060</v>
      </c>
      <c r="K9" s="69">
        <f>'[9]VIDRIO POR MUNICIPIOS'!K46</f>
        <v>19380</v>
      </c>
      <c r="L9" s="69">
        <f>'[9]VIDRIO POR MUNICIPIOS'!L46</f>
        <v>23740</v>
      </c>
      <c r="M9" s="69">
        <f>'[9]VIDRIO POR MUNICIPIOS'!M46</f>
        <v>22740</v>
      </c>
      <c r="N9" s="70">
        <f>'[9]VIDRIO POR MUNICIPIOS'!N46</f>
        <v>16900</v>
      </c>
      <c r="O9" s="68">
        <f>SUM(C9:N9)</f>
        <v>238160</v>
      </c>
      <c r="P9" s="54">
        <f>O9/B9</f>
        <v>11.049969841785366</v>
      </c>
      <c r="Q9" s="55">
        <f>P9/1000</f>
        <v>1.1049969841785365E-2</v>
      </c>
    </row>
    <row r="34" spans="2:13">
      <c r="B34" s="80" t="s">
        <v>15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topLeftCell="A4" workbookViewId="0">
      <selection activeCell="C7" sqref="C7:N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9" t="s">
        <v>22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B5" s="104" t="s">
        <v>1</v>
      </c>
      <c r="C5" s="106" t="s">
        <v>16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0" t="s">
        <v>17</v>
      </c>
      <c r="P5" s="102" t="s">
        <v>0</v>
      </c>
      <c r="Q5" s="98" t="s">
        <v>19</v>
      </c>
    </row>
    <row r="6" spans="1:17" ht="17.100000000000001" customHeight="1" thickBot="1">
      <c r="B6" s="105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101"/>
      <c r="P6" s="103"/>
      <c r="Q6" s="99"/>
    </row>
    <row r="7" spans="1:17" ht="16.8" customHeight="1">
      <c r="A7" s="35">
        <v>2017</v>
      </c>
      <c r="B7" s="71">
        <v>21456</v>
      </c>
      <c r="C7" s="56">
        <f>'[10]1.2'!E$40</f>
        <v>23636.209386281593</v>
      </c>
      <c r="D7" s="56">
        <f>'[10]1.2'!F$40</f>
        <v>21870.541516245488</v>
      </c>
      <c r="E7" s="56">
        <f>'[10]1.2'!G$40</f>
        <v>23564.494584837546</v>
      </c>
      <c r="F7" s="56">
        <f>'[10]1.2'!H$40</f>
        <v>20287.870036101081</v>
      </c>
      <c r="G7" s="56">
        <f>'[10]1.2'!I$40</f>
        <v>30808.690476190473</v>
      </c>
      <c r="H7" s="56">
        <f>'[10]1.2'!J$40</f>
        <v>33198.03571428571</v>
      </c>
      <c r="I7" s="56">
        <f>'[10]1.2'!K$40</f>
        <v>35505.833333333336</v>
      </c>
      <c r="J7" s="56">
        <f>'[10]1.2'!L$40</f>
        <v>32260.238095238095</v>
      </c>
      <c r="K7" s="56">
        <f>'[10]1.2'!M$40</f>
        <v>33564.999999999993</v>
      </c>
      <c r="L7" s="56">
        <f>'[10]1.2'!N$40</f>
        <v>30701.648351648346</v>
      </c>
      <c r="M7" s="56">
        <f>'[10]1.2'!O$40</f>
        <v>24959.23076923077</v>
      </c>
      <c r="N7" s="56">
        <f>'[10]1.2'!P$40</f>
        <v>22572.380952380947</v>
      </c>
      <c r="O7" s="65">
        <f>SUM(C7:N7)</f>
        <v>332930.17321577336</v>
      </c>
      <c r="P7" s="66">
        <f>O7/B7</f>
        <v>15.516879810578549</v>
      </c>
      <c r="Q7" s="59">
        <f>P7/1000</f>
        <v>1.551687981057855E-2</v>
      </c>
    </row>
    <row r="8" spans="1:17" ht="16.8" customHeight="1">
      <c r="A8" s="76">
        <v>2016</v>
      </c>
      <c r="B8" s="71">
        <v>21561</v>
      </c>
      <c r="C8" s="56">
        <v>20590</v>
      </c>
      <c r="D8" s="57">
        <v>20773</v>
      </c>
      <c r="E8" s="58">
        <v>21005</v>
      </c>
      <c r="F8" s="58">
        <v>22365</v>
      </c>
      <c r="G8" s="58">
        <v>24195</v>
      </c>
      <c r="H8" s="58">
        <v>22138</v>
      </c>
      <c r="I8" s="58">
        <v>23315</v>
      </c>
      <c r="J8" s="58">
        <v>26124</v>
      </c>
      <c r="K8" s="58">
        <v>24551</v>
      </c>
      <c r="L8" s="58">
        <v>22157</v>
      </c>
      <c r="M8" s="58">
        <v>20258</v>
      </c>
      <c r="N8" s="57">
        <v>20078</v>
      </c>
      <c r="O8" s="65">
        <f>SUM(C8:N8)</f>
        <v>267549</v>
      </c>
      <c r="P8" s="66">
        <f>O8/B8</f>
        <v>12.408932795324892</v>
      </c>
      <c r="Q8" s="59">
        <f>P8/1000</f>
        <v>1.2408932795324892E-2</v>
      </c>
    </row>
    <row r="9" spans="1:17" s="4" customFormat="1" ht="16.8" customHeight="1" thickBot="1">
      <c r="A9" s="36">
        <v>2015</v>
      </c>
      <c r="B9" s="34">
        <v>21553</v>
      </c>
      <c r="C9" s="60">
        <v>15940</v>
      </c>
      <c r="D9" s="61">
        <v>14031</v>
      </c>
      <c r="E9" s="62">
        <v>19871</v>
      </c>
      <c r="F9" s="62">
        <v>16344</v>
      </c>
      <c r="G9" s="62">
        <v>18371</v>
      </c>
      <c r="H9" s="62">
        <v>23278</v>
      </c>
      <c r="I9" s="62">
        <v>26590</v>
      </c>
      <c r="J9" s="62">
        <v>24244</v>
      </c>
      <c r="K9" s="62">
        <v>21865</v>
      </c>
      <c r="L9" s="62">
        <v>23290</v>
      </c>
      <c r="M9" s="62">
        <v>22019</v>
      </c>
      <c r="N9" s="63">
        <v>20587</v>
      </c>
      <c r="O9" s="40">
        <f>SUM(C9:N9)</f>
        <v>246430</v>
      </c>
      <c r="P9" s="64">
        <f>O9/B9</f>
        <v>11.433675126432515</v>
      </c>
      <c r="Q9" s="41">
        <f>P9/1000</f>
        <v>1.1433675126432515E-2</v>
      </c>
    </row>
    <row r="12" spans="1:17">
      <c r="H12" s="11"/>
    </row>
    <row r="33" spans="2:10">
      <c r="B33" s="80" t="s">
        <v>15</v>
      </c>
      <c r="C33" s="80"/>
      <c r="D33" s="80"/>
      <c r="E33" s="80"/>
      <c r="F33" s="80"/>
      <c r="G33" s="80"/>
      <c r="H33" s="80"/>
      <c r="I33" s="80"/>
      <c r="J33" s="80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