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I7" i="3"/>
  <c r="J7"/>
  <c r="O7" s="1"/>
  <c r="P7" s="1"/>
  <c r="Q7" s="1"/>
  <c r="K7"/>
  <c r="L7"/>
  <c r="M7"/>
  <c r="N7"/>
  <c r="K7" i="2"/>
  <c r="L7"/>
  <c r="O7" s="1"/>
  <c r="P7" s="1"/>
  <c r="Q7" s="1"/>
  <c r="M7"/>
  <c r="N7"/>
  <c r="L7" i="1"/>
  <c r="M7"/>
  <c r="O7" s="1"/>
  <c r="P7" s="1"/>
  <c r="Q7" s="1"/>
  <c r="N7"/>
  <c r="D7" i="3"/>
  <c r="E7"/>
  <c r="F7"/>
  <c r="G7"/>
  <c r="H7"/>
  <c r="C7"/>
  <c r="D7" i="2"/>
  <c r="E7"/>
  <c r="F7"/>
  <c r="G7"/>
  <c r="H7"/>
  <c r="I7"/>
  <c r="J7"/>
  <c r="C7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C9"/>
  <c r="N8"/>
  <c r="D8"/>
  <c r="E8"/>
  <c r="F8"/>
  <c r="G8"/>
  <c r="H8"/>
  <c r="I8"/>
  <c r="J8"/>
  <c r="K8"/>
  <c r="L8"/>
  <c r="M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<sst xmlns="http://schemas.openxmlformats.org/spreadsheetml/2006/main" count="76" uniqueCount="23">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</sst>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10152.062370062369</c:v>
                </c:pt>
                <c:pt idx="1">
                  <c:v>8626.8981288981286</c:v>
                </c:pt>
                <c:pt idx="2">
                  <c:v>10196.153846153846</c:v>
                </c:pt>
                <c:pt idx="3">
                  <c:v>8524.6860706860698</c:v>
                </c:pt>
                <c:pt idx="4">
                  <c:v>11506.873180873181</c:v>
                </c:pt>
                <c:pt idx="5">
                  <c:v>9902.5446985446979</c:v>
                </c:pt>
                <c:pt idx="6">
                  <c:v>10439.659043659043</c:v>
                </c:pt>
                <c:pt idx="7">
                  <c:v>13822.677754677754</c:v>
                </c:pt>
                <c:pt idx="8">
                  <c:v>10479.742203742204</c:v>
                </c:pt>
                <c:pt idx="9">
                  <c:v>10573.937629937631</c:v>
                </c:pt>
                <c:pt idx="10">
                  <c:v>8773.2016632016639</c:v>
                </c:pt>
                <c:pt idx="11">
                  <c:v>11119.068607068608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11174.172321612174</c:v>
                </c:pt>
                <c:pt idx="1">
                  <c:v>8405.0092535471922</c:v>
                </c:pt>
                <c:pt idx="2">
                  <c:v>9552.9015011309893</c:v>
                </c:pt>
                <c:pt idx="3">
                  <c:v>9679.8807320584001</c:v>
                </c:pt>
                <c:pt idx="4">
                  <c:v>10418.391939132223</c:v>
                </c:pt>
                <c:pt idx="5">
                  <c:v>12231.655356775653</c:v>
                </c:pt>
                <c:pt idx="6">
                  <c:v>11338.737404894098</c:v>
                </c:pt>
                <c:pt idx="7">
                  <c:v>14538.614024264856</c:v>
                </c:pt>
                <c:pt idx="8">
                  <c:v>10687.587908698335</c:v>
                </c:pt>
                <c:pt idx="9">
                  <c:v>11293.02488176023</c:v>
                </c:pt>
                <c:pt idx="10">
                  <c:v>10881.612173555419</c:v>
                </c:pt>
                <c:pt idx="11">
                  <c:v>12162.578655151141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9106.5192969740892</c:v>
                </c:pt>
                <c:pt idx="1">
                  <c:v>7800.6305490125023</c:v>
                </c:pt>
                <c:pt idx="2">
                  <c:v>10091.87171589056</c:v>
                </c:pt>
                <c:pt idx="3">
                  <c:v>9413.3574922993303</c:v>
                </c:pt>
                <c:pt idx="4">
                  <c:v>9397.8329407501351</c:v>
                </c:pt>
                <c:pt idx="5">
                  <c:v>7954.0496466751219</c:v>
                </c:pt>
                <c:pt idx="6">
                  <c:v>10308.302228664614</c:v>
                </c:pt>
                <c:pt idx="7">
                  <c:v>10721.985867004892</c:v>
                </c:pt>
                <c:pt idx="8">
                  <c:v>9711.9768073926443</c:v>
                </c:pt>
                <c:pt idx="9">
                  <c:v>9778.6410581627115</c:v>
                </c:pt>
                <c:pt idx="10">
                  <c:v>9615.1766624388474</c:v>
                </c:pt>
                <c:pt idx="11">
                  <c:v>9190.5345171226672</c:v>
                </c:pt>
              </c:numCache>
            </c:numRef>
          </c:val>
        </c:ser>
        <c:marker val="1"/>
        <c:axId val="73863552"/>
        <c:axId val="73865856"/>
      </c:lineChart>
      <c:catAx>
        <c:axId val="738635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3865856"/>
        <c:crossesAt val="0"/>
        <c:auto val="1"/>
        <c:lblAlgn val="ctr"/>
        <c:lblOffset val="100"/>
      </c:catAx>
      <c:valAx>
        <c:axId val="73865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35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691939525658846"/>
          <c:y val="0.84529156218555856"/>
          <c:w val="0.5496229260935146"/>
          <c:h val="0.11075982388611159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11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263.36419056220365</c:v>
                </c:pt>
                <c:pt idx="1">
                  <c:v>100.12192368480468</c:v>
                </c:pt>
                <c:pt idx="2">
                  <c:v>149.09460374802438</c:v>
                </c:pt>
                <c:pt idx="3">
                  <c:v>169.77195755249494</c:v>
                </c:pt>
                <c:pt idx="4">
                  <c:v>243.77511853691576</c:v>
                </c:pt>
                <c:pt idx="5">
                  <c:v>195.89072025287874</c:v>
                </c:pt>
                <c:pt idx="6">
                  <c:v>237.24542786181982</c:v>
                </c:pt>
                <c:pt idx="7">
                  <c:v>331.92594265071125</c:v>
                </c:pt>
                <c:pt idx="8">
                  <c:v>189.3610295777828</c:v>
                </c:pt>
                <c:pt idx="9">
                  <c:v>191.5375931361481</c:v>
                </c:pt>
                <c:pt idx="10">
                  <c:v>153.44773086475504</c:v>
                </c:pt>
                <c:pt idx="11">
                  <c:v>140.38834951456309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120.3810367744794</c:v>
                </c:pt>
                <c:pt idx="1">
                  <c:v>117.09791758972086</c:v>
                </c:pt>
                <c:pt idx="2">
                  <c:v>118.19229065130705</c:v>
                </c:pt>
                <c:pt idx="3">
                  <c:v>146.64599025254762</c:v>
                </c:pt>
                <c:pt idx="4">
                  <c:v>184.94904740806379</c:v>
                </c:pt>
                <c:pt idx="5">
                  <c:v>99.587948604342046</c:v>
                </c:pt>
                <c:pt idx="6">
                  <c:v>125.85290208241027</c:v>
                </c:pt>
                <c:pt idx="7">
                  <c:v>193.70403190075322</c:v>
                </c:pt>
                <c:pt idx="8">
                  <c:v>191.51528577758086</c:v>
                </c:pt>
                <c:pt idx="9">
                  <c:v>90.832964111652629</c:v>
                </c:pt>
                <c:pt idx="10">
                  <c:v>213.40274700930439</c:v>
                </c:pt>
                <c:pt idx="11">
                  <c:v>113.81479840496235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156.80494263018537</c:v>
                </c:pt>
                <c:pt idx="1">
                  <c:v>110.09708737864077</c:v>
                </c:pt>
                <c:pt idx="2">
                  <c:v>388.12003530450136</c:v>
                </c:pt>
                <c:pt idx="3">
                  <c:v>64.501323918799656</c:v>
                </c:pt>
                <c:pt idx="4">
                  <c:v>134.5631067961165</c:v>
                </c:pt>
                <c:pt idx="5">
                  <c:v>87.855251544571942</c:v>
                </c:pt>
                <c:pt idx="6">
                  <c:v>162.36540158870255</c:v>
                </c:pt>
                <c:pt idx="7">
                  <c:v>224.6425419240953</c:v>
                </c:pt>
                <c:pt idx="8">
                  <c:v>106.76081200353046</c:v>
                </c:pt>
                <c:pt idx="9">
                  <c:v>353.64518976169461</c:v>
                </c:pt>
                <c:pt idx="10">
                  <c:v>237.98764342453663</c:v>
                </c:pt>
                <c:pt idx="11">
                  <c:v>117.88172992056487</c:v>
                </c:pt>
              </c:numCache>
            </c:numRef>
          </c:val>
        </c:ser>
        <c:marker val="1"/>
        <c:axId val="77928320"/>
        <c:axId val="77929856"/>
      </c:lineChart>
      <c:catAx>
        <c:axId val="779283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9856"/>
        <c:crossesAt val="0"/>
        <c:auto val="1"/>
        <c:lblAlgn val="ctr"/>
        <c:lblOffset val="100"/>
      </c:catAx>
      <c:valAx>
        <c:axId val="77929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83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599488420111872"/>
          <c:y val="0.849471649557905"/>
          <c:w val="0.62361382909328122"/>
          <c:h val="0.12522104747752522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9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144.85518530052943</c:v>
                </c:pt>
                <c:pt idx="1">
                  <c:v>237.17222049205856</c:v>
                </c:pt>
                <c:pt idx="2">
                  <c:v>0</c:v>
                </c:pt>
                <c:pt idx="3">
                  <c:v>297.21582061663031</c:v>
                </c:pt>
                <c:pt idx="4">
                  <c:v>0</c:v>
                </c:pt>
                <c:pt idx="5">
                  <c:v>280.70383058237309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251.43257552164434</c:v>
                </c:pt>
                <c:pt idx="10">
                  <c:v>0</c:v>
                </c:pt>
                <c:pt idx="11">
                  <c:v>156.8639053254438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99.208952935765765</c:v>
                </c:pt>
                <c:pt idx="1">
                  <c:v>293.84025755020696</c:v>
                </c:pt>
                <c:pt idx="2">
                  <c:v>271.12065000766518</c:v>
                </c:pt>
                <c:pt idx="3">
                  <c:v>0</c:v>
                </c:pt>
                <c:pt idx="4">
                  <c:v>211.29235014563852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190.84470335735094</c:v>
                </c:pt>
                <c:pt idx="9">
                  <c:v>319.589146098421</c:v>
                </c:pt>
                <c:pt idx="10">
                  <c:v>187.05810210026064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182.5805457067982</c:v>
                </c:pt>
                <c:pt idx="3">
                  <c:v>0</c:v>
                </c:pt>
                <c:pt idx="4">
                  <c:v>0</c:v>
                </c:pt>
                <c:pt idx="5">
                  <c:v>202.00400801603206</c:v>
                </c:pt>
                <c:pt idx="6">
                  <c:v>0</c:v>
                </c:pt>
                <c:pt idx="7">
                  <c:v>0</c:v>
                </c:pt>
                <c:pt idx="8">
                  <c:v>215.21196238631109</c:v>
                </c:pt>
                <c:pt idx="9">
                  <c:v>319.32172036380456</c:v>
                </c:pt>
                <c:pt idx="10">
                  <c:v>124.31015877909665</c:v>
                </c:pt>
                <c:pt idx="11">
                  <c:v>272.70541082164328</c:v>
                </c:pt>
              </c:numCache>
            </c:numRef>
          </c:val>
        </c:ser>
        <c:marker val="1"/>
        <c:axId val="81512320"/>
        <c:axId val="81513856"/>
      </c:lineChart>
      <c:catAx>
        <c:axId val="815123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3856"/>
        <c:crossesAt val="0"/>
        <c:auto val="1"/>
        <c:lblAlgn val="ctr"/>
        <c:lblOffset val="100"/>
      </c:catAx>
      <c:valAx>
        <c:axId val="81513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123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8229997740348688"/>
          <c:y val="0.84979240760585406"/>
          <c:w val="0.66761274046042263"/>
          <c:h val="0.130483726516434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338.09523809523807</c:v>
                </c:pt>
                <c:pt idx="1">
                  <c:v>195.23809523809524</c:v>
                </c:pt>
                <c:pt idx="2">
                  <c:v>190.47619047619048</c:v>
                </c:pt>
                <c:pt idx="3">
                  <c:v>300</c:v>
                </c:pt>
                <c:pt idx="4">
                  <c:v>383.33333333333337</c:v>
                </c:pt>
                <c:pt idx="5">
                  <c:v>357.14285714285722</c:v>
                </c:pt>
                <c:pt idx="6">
                  <c:v>347.61904761904765</c:v>
                </c:pt>
                <c:pt idx="7">
                  <c:v>645.23809523809518</c:v>
                </c:pt>
                <c:pt idx="8">
                  <c:v>114.28571428571428</c:v>
                </c:pt>
                <c:pt idx="9">
                  <c:v>507.14285714285717</c:v>
                </c:pt>
                <c:pt idx="10">
                  <c:v>519.04761904761904</c:v>
                </c:pt>
                <c:pt idx="11">
                  <c:v>219.04761904761904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417</c:v>
                </c:pt>
                <c:pt idx="1">
                  <c:v>243</c:v>
                </c:pt>
                <c:pt idx="2">
                  <c:v>271</c:v>
                </c:pt>
                <c:pt idx="3">
                  <c:v>233</c:v>
                </c:pt>
                <c:pt idx="4">
                  <c:v>214</c:v>
                </c:pt>
                <c:pt idx="5">
                  <c:v>157</c:v>
                </c:pt>
                <c:pt idx="6">
                  <c:v>238</c:v>
                </c:pt>
                <c:pt idx="7">
                  <c:v>233</c:v>
                </c:pt>
                <c:pt idx="8">
                  <c:v>481</c:v>
                </c:pt>
                <c:pt idx="9">
                  <c:v>171</c:v>
                </c:pt>
                <c:pt idx="10">
                  <c:v>176</c:v>
                </c:pt>
                <c:pt idx="11">
                  <c:v>286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786</c:v>
                </c:pt>
                <c:pt idx="3">
                  <c:v>295</c:v>
                </c:pt>
                <c:pt idx="4">
                  <c:v>205</c:v>
                </c:pt>
                <c:pt idx="5">
                  <c:v>343</c:v>
                </c:pt>
                <c:pt idx="6">
                  <c:v>290</c:v>
                </c:pt>
                <c:pt idx="7">
                  <c:v>576</c:v>
                </c:pt>
                <c:pt idx="8">
                  <c:v>267</c:v>
                </c:pt>
                <c:pt idx="9">
                  <c:v>448</c:v>
                </c:pt>
                <c:pt idx="10">
                  <c:v>460</c:v>
                </c:pt>
                <c:pt idx="11">
                  <c:v>290</c:v>
                </c:pt>
              </c:numCache>
            </c:numRef>
          </c:val>
        </c:ser>
        <c:marker val="1"/>
        <c:axId val="116479488"/>
        <c:axId val="116490240"/>
      </c:lineChart>
      <c:catAx>
        <c:axId val="1164794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90240"/>
        <c:crosses val="autoZero"/>
        <c:auto val="1"/>
        <c:lblAlgn val="ctr"/>
        <c:lblOffset val="100"/>
      </c:catAx>
      <c:valAx>
        <c:axId val="1164902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948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331730552651113"/>
          <c:y val="0.85056911988823969"/>
          <c:w val="0.5395965070761819"/>
          <c:h val="0.14943088011176028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F21">
            <v>10152.062370062369</v>
          </cell>
          <cell r="G21">
            <v>8626.8981288981286</v>
          </cell>
          <cell r="H21">
            <v>10196.153846153846</v>
          </cell>
          <cell r="I21">
            <v>8524.6860706860698</v>
          </cell>
          <cell r="J21">
            <v>11506.873180873181</v>
          </cell>
          <cell r="K21">
            <v>9902.5446985446979</v>
          </cell>
          <cell r="L21">
            <v>10439.659043659043</v>
          </cell>
          <cell r="M21">
            <v>13822.677754677754</v>
          </cell>
          <cell r="N21">
            <v>10479.742203742204</v>
          </cell>
          <cell r="O21">
            <v>10573.937629937631</v>
          </cell>
          <cell r="P21">
            <v>8773.2016632016639</v>
          </cell>
          <cell r="Q21">
            <v>11119.068607068608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6">
          <cell r="E36">
            <v>338.09523809523807</v>
          </cell>
          <cell r="F36">
            <v>195.23809523809524</v>
          </cell>
          <cell r="G36">
            <v>190.47619047619048</v>
          </cell>
          <cell r="H36">
            <v>300</v>
          </cell>
          <cell r="I36">
            <v>383.33333333333337</v>
          </cell>
          <cell r="J36">
            <v>357.14285714285722</v>
          </cell>
          <cell r="K36">
            <v>347.61904761904765</v>
          </cell>
          <cell r="L36">
            <v>645.23809523809518</v>
          </cell>
          <cell r="M36">
            <v>114.28571428571428</v>
          </cell>
          <cell r="N36">
            <v>507.14285714285717</v>
          </cell>
          <cell r="O36">
            <v>519.04761904761904</v>
          </cell>
          <cell r="P36">
            <v>219.04761904761904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F21">
            <v>11174.172321612174</v>
          </cell>
          <cell r="G21">
            <v>8405.0092535471922</v>
          </cell>
          <cell r="H21">
            <v>9552.9015011309893</v>
          </cell>
          <cell r="I21">
            <v>9679.8807320584001</v>
          </cell>
          <cell r="J21">
            <v>10418.391939132223</v>
          </cell>
          <cell r="K21">
            <v>12231.655356775653</v>
          </cell>
          <cell r="L21">
            <v>11338.737404894098</v>
          </cell>
          <cell r="M21">
            <v>14538.614024264856</v>
          </cell>
          <cell r="N21">
            <v>10687.587908698335</v>
          </cell>
          <cell r="O21">
            <v>11293.02488176023</v>
          </cell>
          <cell r="P21">
            <v>10881.612173555419</v>
          </cell>
          <cell r="Q21">
            <v>12162.578655151141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F21">
            <v>9106.5192969740892</v>
          </cell>
          <cell r="G21">
            <v>7800.6305490125023</v>
          </cell>
          <cell r="H21">
            <v>10091.87171589056</v>
          </cell>
          <cell r="I21">
            <v>9413.3574922993303</v>
          </cell>
          <cell r="J21">
            <v>9397.8329407501351</v>
          </cell>
          <cell r="K21">
            <v>7954.0496466751219</v>
          </cell>
          <cell r="L21">
            <v>10308.302228664614</v>
          </cell>
          <cell r="M21">
            <v>10721.985867004892</v>
          </cell>
          <cell r="N21">
            <v>9711.9768073926443</v>
          </cell>
          <cell r="O21">
            <v>9778.6410581627115</v>
          </cell>
          <cell r="P21">
            <v>9615.1766624388474</v>
          </cell>
          <cell r="Q21">
            <v>9190.5345171226672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43">
          <cell r="C43">
            <v>263.36419056220365</v>
          </cell>
          <cell r="D43">
            <v>100.12192368480468</v>
          </cell>
          <cell r="E43">
            <v>149.09460374802438</v>
          </cell>
          <cell r="F43">
            <v>169.77195755249494</v>
          </cell>
          <cell r="G43">
            <v>243.77511853691576</v>
          </cell>
          <cell r="H43">
            <v>195.89072025287874</v>
          </cell>
          <cell r="I43">
            <v>237.24542786181982</v>
          </cell>
          <cell r="J43">
            <v>331.92594265071125</v>
          </cell>
          <cell r="K43">
            <v>189.3610295777828</v>
          </cell>
          <cell r="L43">
            <v>191.5375931361481</v>
          </cell>
          <cell r="M43">
            <v>153.44773086475504</v>
          </cell>
          <cell r="N43">
            <v>140.38834951456309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120.3810367744794</v>
          </cell>
          <cell r="D43">
            <v>117.09791758972086</v>
          </cell>
          <cell r="E43">
            <v>118.19229065130705</v>
          </cell>
          <cell r="F43">
            <v>146.64599025254762</v>
          </cell>
          <cell r="G43">
            <v>184.94904740806379</v>
          </cell>
          <cell r="H43">
            <v>99.587948604342046</v>
          </cell>
          <cell r="I43">
            <v>125.85290208241027</v>
          </cell>
          <cell r="J43">
            <v>193.70403190075322</v>
          </cell>
          <cell r="K43">
            <v>191.51528577758086</v>
          </cell>
          <cell r="L43">
            <v>90.832964111652629</v>
          </cell>
          <cell r="M43">
            <v>213.40274700930439</v>
          </cell>
          <cell r="N43">
            <v>113.81479840496235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156.80494263018537</v>
          </cell>
          <cell r="D43">
            <v>110.09708737864077</v>
          </cell>
          <cell r="E43">
            <v>388.12003530450136</v>
          </cell>
          <cell r="F43">
            <v>64.501323918799656</v>
          </cell>
          <cell r="G43">
            <v>134.5631067961165</v>
          </cell>
          <cell r="H43">
            <v>87.855251544571942</v>
          </cell>
          <cell r="I43">
            <v>162.36540158870255</v>
          </cell>
          <cell r="J43">
            <v>224.6425419240953</v>
          </cell>
          <cell r="K43">
            <v>106.76081200353046</v>
          </cell>
          <cell r="L43">
            <v>353.64518976169461</v>
          </cell>
          <cell r="M43">
            <v>237.98764342453663</v>
          </cell>
          <cell r="N43">
            <v>117.88172992056487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2">
          <cell r="C42">
            <v>144.85518530052943</v>
          </cell>
          <cell r="D42">
            <v>237.17222049205856</v>
          </cell>
          <cell r="E42">
            <v>0</v>
          </cell>
          <cell r="F42">
            <v>297.21582061663031</v>
          </cell>
          <cell r="G42">
            <v>0</v>
          </cell>
          <cell r="H42">
            <v>280.70383058237309</v>
          </cell>
          <cell r="I42">
            <v>0</v>
          </cell>
          <cell r="J42">
            <v>0</v>
          </cell>
          <cell r="K42">
            <v>0</v>
          </cell>
          <cell r="L42">
            <v>251.43257552164434</v>
          </cell>
          <cell r="M42">
            <v>0</v>
          </cell>
          <cell r="N42">
            <v>156.8639053254438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1">
          <cell r="C41">
            <v>355.03068133728311</v>
          </cell>
        </row>
        <row r="42">
          <cell r="C42">
            <v>99.208952935765765</v>
          </cell>
          <cell r="D42">
            <v>293.84025755020696</v>
          </cell>
          <cell r="E42">
            <v>271.12065000766518</v>
          </cell>
          <cell r="F42">
            <v>0</v>
          </cell>
          <cell r="G42">
            <v>211.29235014563852</v>
          </cell>
          <cell r="H42">
            <v>0</v>
          </cell>
          <cell r="I42">
            <v>0</v>
          </cell>
          <cell r="J42">
            <v>0</v>
          </cell>
          <cell r="K42">
            <v>190.84470335735094</v>
          </cell>
          <cell r="L42">
            <v>319.589146098421</v>
          </cell>
          <cell r="M42">
            <v>187.05810210026064</v>
          </cell>
          <cell r="N42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2">
          <cell r="C42">
            <v>0</v>
          </cell>
          <cell r="D42">
            <v>0</v>
          </cell>
          <cell r="E42">
            <v>182.5805457067982</v>
          </cell>
          <cell r="F42">
            <v>0</v>
          </cell>
          <cell r="G42">
            <v>0</v>
          </cell>
          <cell r="H42">
            <v>202.00400801603206</v>
          </cell>
          <cell r="I42">
            <v>0</v>
          </cell>
          <cell r="J42">
            <v>0</v>
          </cell>
          <cell r="K42">
            <v>215.21196238631109</v>
          </cell>
          <cell r="L42">
            <v>319.32172036380456</v>
          </cell>
          <cell r="M42">
            <v>124.31015877909665</v>
          </cell>
          <cell r="N42">
            <v>272.70541082164328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241</v>
      </c>
      <c r="C7" s="25">
        <f>[1]RONDA!F21</f>
        <v>10152.062370062369</v>
      </c>
      <c r="D7" s="16">
        <f>[1]RONDA!G21</f>
        <v>8626.8981288981286</v>
      </c>
      <c r="E7" s="16">
        <f>[1]RONDA!H21</f>
        <v>10196.153846153846</v>
      </c>
      <c r="F7" s="16">
        <f>[1]RONDA!I21</f>
        <v>8524.6860706860698</v>
      </c>
      <c r="G7" s="16">
        <f>[1]RONDA!J21</f>
        <v>11506.873180873181</v>
      </c>
      <c r="H7" s="16">
        <f>[1]RONDA!K21</f>
        <v>9902.5446985446979</v>
      </c>
      <c r="I7" s="16">
        <f>[1]RONDA!L21</f>
        <v>10439.659043659043</v>
      </c>
      <c r="J7" s="16">
        <f>[1]RONDA!M21</f>
        <v>13822.677754677754</v>
      </c>
      <c r="K7" s="16">
        <f>[1]RONDA!N21</f>
        <v>10479.742203742204</v>
      </c>
      <c r="L7" s="16">
        <f>[1]RONDA!O21</f>
        <v>10573.937629937631</v>
      </c>
      <c r="M7" s="16">
        <f>[1]RONDA!P21</f>
        <v>8773.2016632016639</v>
      </c>
      <c r="N7" s="16">
        <f>[1]RONDA!Q21</f>
        <v>11119.068607068608</v>
      </c>
      <c r="O7" s="45">
        <f>SUM(C7:N7)</f>
        <v>124117.5051975052</v>
      </c>
      <c r="P7" s="46">
        <f>O7/B7</f>
        <v>515.01039501039509</v>
      </c>
      <c r="Q7" s="47">
        <f>P7/1000</f>
        <v>0.51501039501039514</v>
      </c>
    </row>
    <row r="8" spans="1:17" s="5" customFormat="1" ht="16.8" customHeight="1">
      <c r="A8" s="72">
        <v>2016</v>
      </c>
      <c r="B8" s="73">
        <v>247</v>
      </c>
      <c r="C8" s="15">
        <f>[2]RONDA!F21</f>
        <v>11174.172321612174</v>
      </c>
      <c r="D8" s="74">
        <f>[2]RONDA!G21</f>
        <v>8405.0092535471922</v>
      </c>
      <c r="E8" s="74">
        <f>[2]RONDA!H21</f>
        <v>9552.9015011309893</v>
      </c>
      <c r="F8" s="74">
        <f>[2]RONDA!I21</f>
        <v>9679.8807320584001</v>
      </c>
      <c r="G8" s="74">
        <f>[2]RONDA!J21</f>
        <v>10418.391939132223</v>
      </c>
      <c r="H8" s="74">
        <f>[2]RONDA!K21</f>
        <v>12231.655356775653</v>
      </c>
      <c r="I8" s="74">
        <f>[2]RONDA!L21</f>
        <v>11338.737404894098</v>
      </c>
      <c r="J8" s="74">
        <f>[2]RONDA!M21</f>
        <v>14538.614024264856</v>
      </c>
      <c r="K8" s="74">
        <f>[2]RONDA!N21</f>
        <v>10687.587908698335</v>
      </c>
      <c r="L8" s="74">
        <f>[2]RONDA!O21</f>
        <v>11293.02488176023</v>
      </c>
      <c r="M8" s="74">
        <f>[2]RONDA!P21</f>
        <v>10881.612173555419</v>
      </c>
      <c r="N8" s="15">
        <f>[2]RONDA!Q21</f>
        <v>12162.578655151141</v>
      </c>
      <c r="O8" s="45">
        <f>SUM(C8:N8)</f>
        <v>132364.1661525807</v>
      </c>
      <c r="P8" s="46">
        <f>O8/B8</f>
        <v>535.88731235862633</v>
      </c>
      <c r="Q8" s="47">
        <f>P8/1000</f>
        <v>0.5358873123586263</v>
      </c>
    </row>
    <row r="9" spans="1:17" s="6" customFormat="1" ht="16.8" customHeight="1" thickBot="1">
      <c r="A9" s="18">
        <v>2015</v>
      </c>
      <c r="B9" s="27">
        <v>252</v>
      </c>
      <c r="C9" s="30">
        <f>[3]RONDA!F21</f>
        <v>9106.5192969740892</v>
      </c>
      <c r="D9" s="19">
        <f>[3]RONDA!G21</f>
        <v>7800.6305490125023</v>
      </c>
      <c r="E9" s="19">
        <f>[3]RONDA!H21</f>
        <v>10091.87171589056</v>
      </c>
      <c r="F9" s="19">
        <f>[3]RONDA!I21</f>
        <v>9413.3574922993303</v>
      </c>
      <c r="G9" s="19">
        <f>[3]RONDA!J21</f>
        <v>9397.8329407501351</v>
      </c>
      <c r="H9" s="19">
        <f>[3]RONDA!K21</f>
        <v>7954.0496466751219</v>
      </c>
      <c r="I9" s="19">
        <f>[3]RONDA!L21</f>
        <v>10308.302228664614</v>
      </c>
      <c r="J9" s="19">
        <f>[3]RONDA!M21</f>
        <v>10721.985867004892</v>
      </c>
      <c r="K9" s="19">
        <f>[3]RONDA!N21</f>
        <v>9711.9768073926443</v>
      </c>
      <c r="L9" s="19">
        <f>[3]RONDA!O21</f>
        <v>9778.6410581627115</v>
      </c>
      <c r="M9" s="19">
        <f>[3]RONDA!P21</f>
        <v>9615.1766624388474</v>
      </c>
      <c r="N9" s="30">
        <f>[3]RONDA!Q21</f>
        <v>9190.5345171226672</v>
      </c>
      <c r="O9" s="42">
        <f>SUM(C9:N9)</f>
        <v>113090.87878238811</v>
      </c>
      <c r="P9" s="43">
        <f>O9/B9</f>
        <v>448.77332850154011</v>
      </c>
      <c r="Q9" s="44">
        <f>P9/1000</f>
        <v>0.44877332850154011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241</v>
      </c>
      <c r="C7" s="25">
        <f>'[4]Por Municipio - 2017'!C43</f>
        <v>263.36419056220365</v>
      </c>
      <c r="D7" s="16">
        <f>'[4]Por Municipio - 2017'!D43</f>
        <v>100.12192368480468</v>
      </c>
      <c r="E7" s="16">
        <f>'[4]Por Municipio - 2017'!E43</f>
        <v>149.09460374802438</v>
      </c>
      <c r="F7" s="16">
        <f>'[4]Por Municipio - 2017'!F43</f>
        <v>169.77195755249494</v>
      </c>
      <c r="G7" s="16">
        <f>'[4]Por Municipio - 2017'!G43</f>
        <v>243.77511853691576</v>
      </c>
      <c r="H7" s="16">
        <f>'[4]Por Municipio - 2017'!H43</f>
        <v>195.89072025287874</v>
      </c>
      <c r="I7" s="16">
        <f>'[4]Por Municipio - 2017'!I43</f>
        <v>237.24542786181982</v>
      </c>
      <c r="J7" s="16">
        <f>'[4]Por Municipio - 2017'!J43</f>
        <v>331.92594265071125</v>
      </c>
      <c r="K7" s="16">
        <f>'[4]Por Municipio - 2017'!K43</f>
        <v>189.3610295777828</v>
      </c>
      <c r="L7" s="16">
        <f>'[4]Por Municipio - 2017'!L43</f>
        <v>191.5375931361481</v>
      </c>
      <c r="M7" s="16">
        <f>'[4]Por Municipio - 2017'!M43</f>
        <v>153.44773086475504</v>
      </c>
      <c r="N7" s="16">
        <f>'[4]Por Municipio - 2017'!N43</f>
        <v>140.38834951456309</v>
      </c>
      <c r="O7" s="45">
        <f>SUM(C7:N7)</f>
        <v>2365.9245879431028</v>
      </c>
      <c r="P7" s="48">
        <f>O7/B7</f>
        <v>9.8171144727929569</v>
      </c>
      <c r="Q7" s="49">
        <f>P7/1000</f>
        <v>9.8171144727929576E-3</v>
      </c>
    </row>
    <row r="8" spans="1:17" s="13" customFormat="1" ht="16.8" customHeight="1">
      <c r="A8" s="72">
        <v>2016</v>
      </c>
      <c r="B8" s="73">
        <v>247</v>
      </c>
      <c r="C8" s="15">
        <f>'[5]Por Municipio - 2016'!C43</f>
        <v>120.3810367744794</v>
      </c>
      <c r="D8" s="74">
        <f>'[5]Por Municipio - 2016'!D43</f>
        <v>117.09791758972086</v>
      </c>
      <c r="E8" s="74">
        <f>'[5]Por Municipio - 2016'!E43</f>
        <v>118.19229065130705</v>
      </c>
      <c r="F8" s="74">
        <f>'[5]Por Municipio - 2016'!F43</f>
        <v>146.64599025254762</v>
      </c>
      <c r="G8" s="74">
        <f>'[5]Por Municipio - 2016'!G43</f>
        <v>184.94904740806379</v>
      </c>
      <c r="H8" s="74">
        <f>'[5]Por Municipio - 2016'!H43</f>
        <v>99.587948604342046</v>
      </c>
      <c r="I8" s="74">
        <f>'[5]Por Municipio - 2016'!I43</f>
        <v>125.85290208241027</v>
      </c>
      <c r="J8" s="74">
        <f>'[5]Por Municipio - 2016'!J43</f>
        <v>193.70403190075322</v>
      </c>
      <c r="K8" s="74">
        <f>'[5]Por Municipio - 2016'!K43</f>
        <v>191.51528577758086</v>
      </c>
      <c r="L8" s="74">
        <f>'[5]Por Municipio - 2016'!L43</f>
        <v>90.832964111652629</v>
      </c>
      <c r="M8" s="74">
        <f>'[5]Por Municipio - 2016'!M43</f>
        <v>213.40274700930439</v>
      </c>
      <c r="N8" s="15">
        <f>'[5]Por Municipio - 2016'!N43</f>
        <v>113.81479840496235</v>
      </c>
      <c r="O8" s="45">
        <f>SUM(C8:N8)</f>
        <v>1715.9769605671247</v>
      </c>
      <c r="P8" s="48">
        <f>O8/B8</f>
        <v>6.947275143996456</v>
      </c>
      <c r="Q8" s="49">
        <f>P8/1000</f>
        <v>6.9472751439964555E-3</v>
      </c>
    </row>
    <row r="9" spans="1:17" s="7" customFormat="1" ht="16.8" customHeight="1" thickBot="1">
      <c r="A9" s="18">
        <v>2015</v>
      </c>
      <c r="B9" s="27">
        <v>252</v>
      </c>
      <c r="C9" s="30">
        <f>'[6]Por Municipio - 2015'!C43</f>
        <v>156.80494263018537</v>
      </c>
      <c r="D9" s="19">
        <f>'[6]Por Municipio - 2015'!D43</f>
        <v>110.09708737864077</v>
      </c>
      <c r="E9" s="19">
        <f>'[6]Por Municipio - 2015'!E43</f>
        <v>388.12003530450136</v>
      </c>
      <c r="F9" s="19">
        <f>'[6]Por Municipio - 2015'!F43</f>
        <v>64.501323918799656</v>
      </c>
      <c r="G9" s="19">
        <f>'[6]Por Municipio - 2015'!G43</f>
        <v>134.5631067961165</v>
      </c>
      <c r="H9" s="19">
        <f>'[6]Por Municipio - 2015'!H43</f>
        <v>87.855251544571942</v>
      </c>
      <c r="I9" s="19">
        <f>'[6]Por Municipio - 2015'!I43</f>
        <v>162.36540158870255</v>
      </c>
      <c r="J9" s="19">
        <f>'[6]Por Municipio - 2015'!J43</f>
        <v>224.6425419240953</v>
      </c>
      <c r="K9" s="19">
        <f>'[6]Por Municipio - 2015'!K43</f>
        <v>106.76081200353046</v>
      </c>
      <c r="L9" s="19">
        <f>'[6]Por Municipio - 2015'!L43</f>
        <v>353.64518976169461</v>
      </c>
      <c r="M9" s="19">
        <f>'[6]Por Municipio - 2015'!M43</f>
        <v>237.98764342453663</v>
      </c>
      <c r="N9" s="30">
        <f>'[6]Por Municipio - 2015'!N43</f>
        <v>117.88172992056487</v>
      </c>
      <c r="O9" s="42">
        <f>SUM(C9:N9)</f>
        <v>2145.2250661959401</v>
      </c>
      <c r="P9" s="50">
        <f>O9/B9</f>
        <v>8.5127978817299219</v>
      </c>
      <c r="Q9" s="51">
        <f>P9/1000</f>
        <v>8.5127978817299225E-3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F7" sqref="F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241</v>
      </c>
      <c r="C7" s="25">
        <f>'[7]VIDRIO POR MUNICIPIOS'!C42</f>
        <v>144.85518530052943</v>
      </c>
      <c r="D7" s="16">
        <f>'[7]VIDRIO POR MUNICIPIOS'!D42</f>
        <v>237.17222049205856</v>
      </c>
      <c r="E7" s="16">
        <f>'[7]VIDRIO POR MUNICIPIOS'!E42</f>
        <v>0</v>
      </c>
      <c r="F7" s="16">
        <f>'[7]VIDRIO POR MUNICIPIOS'!F42</f>
        <v>297.21582061663031</v>
      </c>
      <c r="G7" s="16">
        <f>'[7]VIDRIO POR MUNICIPIOS'!G42</f>
        <v>0</v>
      </c>
      <c r="H7" s="16">
        <f>'[7]VIDRIO POR MUNICIPIOS'!H42</f>
        <v>280.70383058237309</v>
      </c>
      <c r="I7" s="16">
        <f>'[7]VIDRIO POR MUNICIPIOS'!I42</f>
        <v>0</v>
      </c>
      <c r="J7" s="16">
        <f>'[7]VIDRIO POR MUNICIPIOS'!J42</f>
        <v>0</v>
      </c>
      <c r="K7" s="16">
        <f>'[7]VIDRIO POR MUNICIPIOS'!K42</f>
        <v>0</v>
      </c>
      <c r="L7" s="16">
        <f>'[7]VIDRIO POR MUNICIPIOS'!L42</f>
        <v>251.43257552164434</v>
      </c>
      <c r="M7" s="16">
        <f>'[7]VIDRIO POR MUNICIPIOS'!M42</f>
        <v>0</v>
      </c>
      <c r="N7" s="16">
        <f>'[7]VIDRIO POR MUNICIPIOS'!N42</f>
        <v>156.8639053254438</v>
      </c>
      <c r="O7" s="67">
        <f>SUM(C7:N7)</f>
        <v>1368.2435378386795</v>
      </c>
      <c r="P7" s="52">
        <f>O7/B7</f>
        <v>5.6773590781687941</v>
      </c>
      <c r="Q7" s="53">
        <f>P7/1000</f>
        <v>5.6773590781687942E-3</v>
      </c>
    </row>
    <row r="8" spans="1:17" s="13" customFormat="1" ht="16.8" customHeight="1">
      <c r="A8" s="72">
        <v>2016</v>
      </c>
      <c r="B8" s="73">
        <v>247</v>
      </c>
      <c r="C8" s="15">
        <f>'[8]VIDRIO POR MUNICIPIOS'!C42</f>
        <v>99.208952935765765</v>
      </c>
      <c r="D8" s="74">
        <f>'[8]VIDRIO POR MUNICIPIOS'!D42</f>
        <v>293.84025755020696</v>
      </c>
      <c r="E8" s="74">
        <f>'[8]VIDRIO POR MUNICIPIOS'!E42</f>
        <v>271.12065000766518</v>
      </c>
      <c r="F8" s="74">
        <f>'[8]VIDRIO POR MUNICIPIOS'!F42</f>
        <v>0</v>
      </c>
      <c r="G8" s="74">
        <f>'[8]VIDRIO POR MUNICIPIOS'!G42</f>
        <v>211.29235014563852</v>
      </c>
      <c r="H8" s="74">
        <f>'[8]VIDRIO POR MUNICIPIOS'!H42</f>
        <v>0</v>
      </c>
      <c r="I8" s="74">
        <f>'[8]VIDRIO POR MUNICIPIOS'!I42</f>
        <v>0</v>
      </c>
      <c r="J8" s="74">
        <f>'[8]VIDRIO POR MUNICIPIOS'!J42</f>
        <v>0</v>
      </c>
      <c r="K8" s="74">
        <f>'[8]VIDRIO POR MUNICIPIOS'!K42</f>
        <v>190.84470335735094</v>
      </c>
      <c r="L8" s="74">
        <f>'[8]VIDRIO POR MUNICIPIOS'!L42</f>
        <v>319.589146098421</v>
      </c>
      <c r="M8" s="74">
        <f>'[8]VIDRIO POR MUNICIPIOS'!M42</f>
        <v>187.05810210026064</v>
      </c>
      <c r="N8" s="75">
        <f>'[8]VIDRIO POR MUNICIPIOS'!N42</f>
        <v>0</v>
      </c>
      <c r="O8" s="67">
        <f>SUM(C8:N8)</f>
        <v>1572.954162195309</v>
      </c>
      <c r="P8" s="52">
        <f>O8/B8</f>
        <v>6.3682354744749352</v>
      </c>
      <c r="Q8" s="53">
        <f>P8/1000</f>
        <v>6.3682354744749349E-3</v>
      </c>
    </row>
    <row r="9" spans="1:17" s="4" customFormat="1" ht="16.8" customHeight="1" thickBot="1">
      <c r="A9" s="18">
        <v>2015</v>
      </c>
      <c r="B9" s="27">
        <v>252</v>
      </c>
      <c r="C9" s="23">
        <f>'[9]VIDRIO POR MUNICIPIOS'!C42</f>
        <v>0</v>
      </c>
      <c r="D9" s="69">
        <f>'[9]VIDRIO POR MUNICIPIOS'!D42</f>
        <v>0</v>
      </c>
      <c r="E9" s="69">
        <f>'[9]VIDRIO POR MUNICIPIOS'!E42</f>
        <v>182.5805457067982</v>
      </c>
      <c r="F9" s="69">
        <f>'[9]VIDRIO POR MUNICIPIOS'!F42</f>
        <v>0</v>
      </c>
      <c r="G9" s="69">
        <f>'[9]VIDRIO POR MUNICIPIOS'!G42</f>
        <v>0</v>
      </c>
      <c r="H9" s="69">
        <f>'[9]VIDRIO POR MUNICIPIOS'!H42</f>
        <v>202.00400801603206</v>
      </c>
      <c r="I9" s="69">
        <f>'[9]VIDRIO POR MUNICIPIOS'!I42</f>
        <v>0</v>
      </c>
      <c r="J9" s="69">
        <f>'[9]VIDRIO POR MUNICIPIOS'!J42</f>
        <v>0</v>
      </c>
      <c r="K9" s="69">
        <f>'[9]VIDRIO POR MUNICIPIOS'!K42</f>
        <v>215.21196238631109</v>
      </c>
      <c r="L9" s="69">
        <f>'[9]VIDRIO POR MUNICIPIOS'!L42</f>
        <v>319.32172036380456</v>
      </c>
      <c r="M9" s="69">
        <f>'[9]VIDRIO POR MUNICIPIOS'!M42</f>
        <v>124.31015877909665</v>
      </c>
      <c r="N9" s="70">
        <f>'[9]VIDRIO POR MUNICIPIOS'!N42</f>
        <v>272.70541082164328</v>
      </c>
      <c r="O9" s="68">
        <f>SUM(C9:N9)</f>
        <v>1316.1338060736857</v>
      </c>
      <c r="P9" s="54">
        <f>O9/B9</f>
        <v>5.2227531987051021</v>
      </c>
      <c r="Q9" s="55">
        <f>P9/1000</f>
        <v>5.222753198705102E-3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241</v>
      </c>
      <c r="C7" s="56">
        <f>'[10]1.2'!E$36</f>
        <v>338.09523809523807</v>
      </c>
      <c r="D7" s="56">
        <f>'[10]1.2'!F$36</f>
        <v>195.23809523809524</v>
      </c>
      <c r="E7" s="56">
        <f>'[10]1.2'!G$36</f>
        <v>190.47619047619048</v>
      </c>
      <c r="F7" s="56">
        <f>'[10]1.2'!H$36</f>
        <v>300</v>
      </c>
      <c r="G7" s="56">
        <f>'[10]1.2'!I$36</f>
        <v>383.33333333333337</v>
      </c>
      <c r="H7" s="56">
        <f>'[10]1.2'!J$36</f>
        <v>357.14285714285722</v>
      </c>
      <c r="I7" s="56">
        <f>'[10]1.2'!K$36</f>
        <v>347.61904761904765</v>
      </c>
      <c r="J7" s="56">
        <f>'[10]1.2'!L$36</f>
        <v>645.23809523809518</v>
      </c>
      <c r="K7" s="56">
        <f>'[10]1.2'!M$36</f>
        <v>114.28571428571428</v>
      </c>
      <c r="L7" s="56">
        <f>'[10]1.2'!N$36</f>
        <v>507.14285714285717</v>
      </c>
      <c r="M7" s="56">
        <f>'[10]1.2'!O$36</f>
        <v>519.04761904761904</v>
      </c>
      <c r="N7" s="56">
        <f>'[10]1.2'!P$36</f>
        <v>219.04761904761904</v>
      </c>
      <c r="O7" s="65">
        <f>SUM(C7:N7)</f>
        <v>4116.666666666667</v>
      </c>
      <c r="P7" s="66">
        <f>O7/B7</f>
        <v>17.081604426002766</v>
      </c>
      <c r="Q7" s="59">
        <f>P7/1000</f>
        <v>1.7081604426002765E-2</v>
      </c>
    </row>
    <row r="8" spans="1:17" ht="16.8" customHeight="1">
      <c r="A8" s="76">
        <v>2016</v>
      </c>
      <c r="B8" s="71">
        <v>247</v>
      </c>
      <c r="C8" s="56">
        <v>417</v>
      </c>
      <c r="D8" s="57">
        <v>243</v>
      </c>
      <c r="E8" s="58">
        <v>271</v>
      </c>
      <c r="F8" s="58">
        <v>233</v>
      </c>
      <c r="G8" s="58">
        <v>214</v>
      </c>
      <c r="H8" s="58">
        <v>157</v>
      </c>
      <c r="I8" s="58">
        <v>238</v>
      </c>
      <c r="J8" s="58">
        <v>233</v>
      </c>
      <c r="K8" s="58">
        <v>481</v>
      </c>
      <c r="L8" s="58">
        <v>171</v>
      </c>
      <c r="M8" s="58">
        <v>176</v>
      </c>
      <c r="N8" s="57">
        <v>286</v>
      </c>
      <c r="O8" s="65">
        <f>SUM(C8:N8)</f>
        <v>3120</v>
      </c>
      <c r="P8" s="66">
        <f>O8/B8</f>
        <v>12.631578947368421</v>
      </c>
      <c r="Q8" s="59">
        <f>P8/1000</f>
        <v>1.2631578947368421E-2</v>
      </c>
    </row>
    <row r="9" spans="1:17" s="4" customFormat="1" ht="16.8" customHeight="1" thickBot="1">
      <c r="A9" s="36">
        <v>2015</v>
      </c>
      <c r="B9" s="34">
        <v>252</v>
      </c>
      <c r="C9" s="60">
        <v>326</v>
      </c>
      <c r="D9" s="61">
        <v>295</v>
      </c>
      <c r="E9" s="62">
        <v>786</v>
      </c>
      <c r="F9" s="62">
        <v>295</v>
      </c>
      <c r="G9" s="62">
        <v>205</v>
      </c>
      <c r="H9" s="62">
        <v>343</v>
      </c>
      <c r="I9" s="62">
        <v>290</v>
      </c>
      <c r="J9" s="62">
        <v>576</v>
      </c>
      <c r="K9" s="62">
        <v>267</v>
      </c>
      <c r="L9" s="62">
        <v>448</v>
      </c>
      <c r="M9" s="62">
        <v>460</v>
      </c>
      <c r="N9" s="63">
        <v>290</v>
      </c>
      <c r="O9" s="40">
        <f>SUM(C9:N9)</f>
        <v>4581</v>
      </c>
      <c r="P9" s="64">
        <f>O9/B9</f>
        <v>18.178571428571427</v>
      </c>
      <c r="Q9" s="41">
        <f>P9/1000</f>
        <v>1.8178571428571426E-2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