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E7" i="3"/>
  <c r="F7"/>
  <c r="G7"/>
  <c r="H7"/>
  <c r="I7"/>
  <c r="J7"/>
  <c r="K7"/>
  <c r="L7"/>
  <c r="M7"/>
  <c r="N7"/>
  <c r="E7" i="2"/>
  <c r="F7"/>
  <c r="G7"/>
  <c r="H7"/>
  <c r="I7"/>
  <c r="J7"/>
  <c r="K7"/>
  <c r="L7"/>
  <c r="M7"/>
  <c r="N7"/>
  <c r="E7" i="1"/>
  <c r="F7"/>
  <c r="G7"/>
  <c r="H7"/>
  <c r="I7"/>
  <c r="J7"/>
  <c r="K7"/>
  <c r="L7"/>
  <c r="M7"/>
  <c r="N7"/>
  <c r="D7" i="3"/>
  <c r="C7"/>
  <c r="O7" s="1"/>
  <c r="P7" s="1"/>
  <c r="Q7" s="1"/>
  <c r="D7" i="2"/>
  <c r="C7"/>
  <c r="D7" i="1"/>
  <c r="C7"/>
  <c r="N8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8" i="2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C8"/>
  <c r="O8" i="3"/>
  <c r="P8" s="1"/>
  <c r="O9" i="1"/>
  <c r="P9" s="1"/>
  <c r="Q9" s="1"/>
  <c r="O8" i="2"/>
  <c r="P8" s="1"/>
  <c r="Q8" s="1"/>
  <c r="O9" i="4"/>
  <c r="P9" s="1"/>
  <c r="Q9" s="1"/>
  <c r="O8"/>
  <c r="P8" s="1"/>
  <c r="Q8" s="1"/>
  <c r="O7" i="2" l="1"/>
  <c r="P7" s="1"/>
  <c r="Q7" s="1"/>
  <c r="O7" i="1"/>
  <c r="P7" s="1"/>
  <c r="Q7" s="1"/>
  <c r="O8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<sst xmlns="http://schemas.openxmlformats.org/spreadsheetml/2006/main" count="76" uniqueCount="23">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</sst>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5" xfId="0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5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20" fillId="0" borderId="7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 wrapText="1"/>
    </xf>
    <xf numFmtId="4" fontId="5" fillId="8" borderId="7" xfId="0" applyNumberFormat="1" applyFont="1" applyFill="1" applyBorder="1" applyAlignment="1">
      <alignment horizontal="center" vertical="center" wrapText="1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4" fontId="23" fillId="4" borderId="14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4" fontId="23" fillId="4" borderId="8" xfId="0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center" vertical="center"/>
    </xf>
    <xf numFmtId="4" fontId="23" fillId="5" borderId="8" xfId="0" applyNumberFormat="1" applyFont="1" applyFill="1" applyBorder="1" applyAlignment="1">
      <alignment horizontal="center" vertical="center"/>
    </xf>
    <xf numFmtId="164" fontId="23" fillId="5" borderId="8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8" xfId="0" applyNumberFormat="1" applyFont="1" applyFill="1" applyBorder="1" applyAlignment="1">
      <alignment horizontal="center" vertical="center"/>
    </xf>
    <xf numFmtId="164" fontId="23" fillId="7" borderId="8" xfId="0" applyNumberFormat="1" applyFont="1" applyFill="1" applyBorder="1" applyAlignment="1">
      <alignment horizontal="center" vertical="center"/>
    </xf>
    <xf numFmtId="4" fontId="23" fillId="7" borderId="14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64" fontId="23" fillId="8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4" fontId="5" fillId="8" borderId="14" xfId="0" applyNumberFormat="1" applyFont="1" applyFill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" fontId="5" fillId="8" borderId="8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70802.511315520518</c:v>
                </c:pt>
                <c:pt idx="1">
                  <c:v>67678.522412030958</c:v>
                </c:pt>
                <c:pt idx="2">
                  <c:v>62879.909475835891</c:v>
                </c:pt>
                <c:pt idx="3">
                  <c:v>58511.067309096215</c:v>
                </c:pt>
                <c:pt idx="4">
                  <c:v>68244.634253175653</c:v>
                </c:pt>
                <c:pt idx="5">
                  <c:v>66890.11534530588</c:v>
                </c:pt>
                <c:pt idx="6">
                  <c:v>77785.545335085408</c:v>
                </c:pt>
                <c:pt idx="7">
                  <c:v>88396.437436122054</c:v>
                </c:pt>
                <c:pt idx="8">
                  <c:v>61172.682143378595</c:v>
                </c:pt>
                <c:pt idx="9">
                  <c:v>37419.696306030077</c:v>
                </c:pt>
                <c:pt idx="10">
                  <c:v>67743.729011534524</c:v>
                </c:pt>
                <c:pt idx="11">
                  <c:v>45917.301795882609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68961.4126394052</c:v>
                </c:pt>
                <c:pt idx="1">
                  <c:v>60891.206748641693</c:v>
                </c:pt>
                <c:pt idx="2">
                  <c:v>67005.630540463259</c:v>
                </c:pt>
                <c:pt idx="3">
                  <c:v>65049.848441521302</c:v>
                </c:pt>
                <c:pt idx="4">
                  <c:v>72414.543894766946</c:v>
                </c:pt>
                <c:pt idx="5">
                  <c:v>70283.128395767795</c:v>
                </c:pt>
                <c:pt idx="6">
                  <c:v>67264.61538461539</c:v>
                </c:pt>
                <c:pt idx="7">
                  <c:v>82142.848155561907</c:v>
                </c:pt>
                <c:pt idx="8">
                  <c:v>64901.006577066059</c:v>
                </c:pt>
                <c:pt idx="9">
                  <c:v>68699.450957963971</c:v>
                </c:pt>
                <c:pt idx="10">
                  <c:v>65002.219044895624</c:v>
                </c:pt>
                <c:pt idx="11">
                  <c:v>64615.230197311983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55009.682517285168</c:v>
                </c:pt>
                <c:pt idx="1">
                  <c:v>56651.182446733459</c:v>
                </c:pt>
                <c:pt idx="2">
                  <c:v>59916.2424156907</c:v>
                </c:pt>
                <c:pt idx="3">
                  <c:v>70354.268378721608</c:v>
                </c:pt>
                <c:pt idx="4">
                  <c:v>69206.115422604766</c:v>
                </c:pt>
                <c:pt idx="5">
                  <c:v>68105.8021729928</c:v>
                </c:pt>
                <c:pt idx="6">
                  <c:v>76405.991251587417</c:v>
                </c:pt>
                <c:pt idx="7">
                  <c:v>82194.595738676449</c:v>
                </c:pt>
                <c:pt idx="8">
                  <c:v>75401.357414985177</c:v>
                </c:pt>
                <c:pt idx="9">
                  <c:v>73039.271906307316</c:v>
                </c:pt>
                <c:pt idx="10">
                  <c:v>66730.410610977851</c:v>
                </c:pt>
                <c:pt idx="11">
                  <c:v>63184.2923663045</c:v>
                </c:pt>
              </c:numCache>
            </c:numRef>
          </c:val>
        </c:ser>
        <c:marker val="1"/>
        <c:axId val="55988608"/>
        <c:axId val="55990144"/>
      </c:lineChart>
      <c:catAx>
        <c:axId val="559886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5990144"/>
        <c:crossesAt val="0"/>
        <c:auto val="1"/>
        <c:lblAlgn val="ctr"/>
        <c:lblOffset val="100"/>
      </c:catAx>
      <c:valAx>
        <c:axId val="559901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598860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636132587498968"/>
          <c:y val="0.87571752567440242"/>
          <c:w val="0.61297134238310735"/>
          <c:h val="6.0049884738038573E-2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612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1075.7062146892656</c:v>
                </c:pt>
                <c:pt idx="1">
                  <c:v>565.53672316384177</c:v>
                </c:pt>
                <c:pt idx="2">
                  <c:v>1925.9887005649716</c:v>
                </c:pt>
                <c:pt idx="3">
                  <c:v>830.50847457627117</c:v>
                </c:pt>
                <c:pt idx="4">
                  <c:v>1882.4858757062148</c:v>
                </c:pt>
                <c:pt idx="5">
                  <c:v>1309.0395480225989</c:v>
                </c:pt>
                <c:pt idx="6">
                  <c:v>1312.9943502824858</c:v>
                </c:pt>
                <c:pt idx="7">
                  <c:v>1233.8983050847457</c:v>
                </c:pt>
                <c:pt idx="8">
                  <c:v>1237.8531073446327</c:v>
                </c:pt>
                <c:pt idx="9">
                  <c:v>1194.3502824858758</c:v>
                </c:pt>
                <c:pt idx="10">
                  <c:v>1720.3389830508474</c:v>
                </c:pt>
                <c:pt idx="11">
                  <c:v>1320.9039548022599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272.50057405281291</c:v>
                </c:pt>
                <c:pt idx="1">
                  <c:v>592.80826636050517</c:v>
                </c:pt>
                <c:pt idx="2">
                  <c:v>1209.5200918484502</c:v>
                </c:pt>
                <c:pt idx="3">
                  <c:v>750.57175660160738</c:v>
                </c:pt>
                <c:pt idx="4">
                  <c:v>1458.1171067738233</c:v>
                </c:pt>
                <c:pt idx="5">
                  <c:v>779.25602755453497</c:v>
                </c:pt>
                <c:pt idx="6">
                  <c:v>1180.8358208955224</c:v>
                </c:pt>
                <c:pt idx="7">
                  <c:v>1037.414466130884</c:v>
                </c:pt>
                <c:pt idx="8">
                  <c:v>1300.3536165327209</c:v>
                </c:pt>
                <c:pt idx="9">
                  <c:v>774.475315729047</c:v>
                </c:pt>
                <c:pt idx="10">
                  <c:v>1070.8794489092998</c:v>
                </c:pt>
                <c:pt idx="11">
                  <c:v>497.19402985074623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234.11724915445322</c:v>
                </c:pt>
                <c:pt idx="1">
                  <c:v>1022.4712514092446</c:v>
                </c:pt>
                <c:pt idx="2">
                  <c:v>616.34949267192792</c:v>
                </c:pt>
                <c:pt idx="3">
                  <c:v>821.79932356257052</c:v>
                </c:pt>
                <c:pt idx="4">
                  <c:v>716.6854565952649</c:v>
                </c:pt>
                <c:pt idx="5">
                  <c:v>769.24239007891777</c:v>
                </c:pt>
                <c:pt idx="6">
                  <c:v>243.67305524239009</c:v>
                </c:pt>
                <c:pt idx="7">
                  <c:v>248.45095828635851</c:v>
                </c:pt>
                <c:pt idx="8">
                  <c:v>458.67869222096954</c:v>
                </c:pt>
                <c:pt idx="9">
                  <c:v>668.90642615558068</c:v>
                </c:pt>
                <c:pt idx="10">
                  <c:v>664.12852311161214</c:v>
                </c:pt>
                <c:pt idx="11">
                  <c:v>248.45095828635851</c:v>
                </c:pt>
              </c:numCache>
            </c:numRef>
          </c:val>
        </c:ser>
        <c:marker val="1"/>
        <c:axId val="58908032"/>
        <c:axId val="59138048"/>
      </c:lineChart>
      <c:catAx>
        <c:axId val="5890803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9138048"/>
        <c:crossesAt val="0"/>
        <c:auto val="1"/>
        <c:lblAlgn val="ctr"/>
        <c:lblOffset val="100"/>
      </c:catAx>
      <c:valAx>
        <c:axId val="591380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890803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436409489909657"/>
          <c:y val="0.87477895252247506"/>
          <c:w val="0.60078277886497067"/>
          <c:h val="0.12522104747752522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03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2065.5309218203033</c:v>
                </c:pt>
                <c:pt idx="1">
                  <c:v>2085.2583520633966</c:v>
                </c:pt>
                <c:pt idx="2">
                  <c:v>0</c:v>
                </c:pt>
                <c:pt idx="3">
                  <c:v>2934.6876398541049</c:v>
                </c:pt>
                <c:pt idx="4">
                  <c:v>1093.7225911539906</c:v>
                </c:pt>
                <c:pt idx="5">
                  <c:v>1662.8471411901983</c:v>
                </c:pt>
                <c:pt idx="6">
                  <c:v>1892.3944367873698</c:v>
                </c:pt>
                <c:pt idx="7">
                  <c:v>1816.0882094975566</c:v>
                </c:pt>
                <c:pt idx="8">
                  <c:v>2853.3554707014923</c:v>
                </c:pt>
                <c:pt idx="9">
                  <c:v>2141.3302217036171</c:v>
                </c:pt>
                <c:pt idx="10">
                  <c:v>0</c:v>
                </c:pt>
                <c:pt idx="11">
                  <c:v>2647.6254529244407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1057.6216016275198</c:v>
                </c:pt>
                <c:pt idx="1">
                  <c:v>1011.4148326243758</c:v>
                </c:pt>
                <c:pt idx="2">
                  <c:v>2945.6697350056706</c:v>
                </c:pt>
                <c:pt idx="3">
                  <c:v>2228.1930830405031</c:v>
                </c:pt>
                <c:pt idx="4">
                  <c:v>2055.7060849598165</c:v>
                </c:pt>
                <c:pt idx="5">
                  <c:v>996.0125762899944</c:v>
                </c:pt>
                <c:pt idx="6">
                  <c:v>1854.9161882893227</c:v>
                </c:pt>
                <c:pt idx="7">
                  <c:v>1039.6523025707415</c:v>
                </c:pt>
                <c:pt idx="8">
                  <c:v>2043.3660070279266</c:v>
                </c:pt>
                <c:pt idx="9">
                  <c:v>1992.0251525799888</c:v>
                </c:pt>
                <c:pt idx="10">
                  <c:v>0</c:v>
                </c:pt>
                <c:pt idx="11">
                  <c:v>1902.1786572960975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2011.9537431527694</c:v>
                </c:pt>
                <c:pt idx="1">
                  <c:v>3146.8263995866446</c:v>
                </c:pt>
                <c:pt idx="2">
                  <c:v>1103.9951308581863</c:v>
                </c:pt>
                <c:pt idx="3">
                  <c:v>2880.6131577990327</c:v>
                </c:pt>
                <c:pt idx="4">
                  <c:v>1962.9446135118685</c:v>
                </c:pt>
                <c:pt idx="5">
                  <c:v>0</c:v>
                </c:pt>
                <c:pt idx="6">
                  <c:v>2016.2750845546786</c:v>
                </c:pt>
                <c:pt idx="7">
                  <c:v>2409.188544067586</c:v>
                </c:pt>
                <c:pt idx="8">
                  <c:v>2869.8272525098791</c:v>
                </c:pt>
                <c:pt idx="9">
                  <c:v>2104.8131466828972</c:v>
                </c:pt>
                <c:pt idx="10">
                  <c:v>1954.3033847260181</c:v>
                </c:pt>
                <c:pt idx="11">
                  <c:v>905.37918441874626</c:v>
                </c:pt>
              </c:numCache>
            </c:numRef>
          </c:val>
        </c:ser>
        <c:marker val="1"/>
        <c:axId val="76354688"/>
        <c:axId val="76356608"/>
      </c:lineChart>
      <c:catAx>
        <c:axId val="7635468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6608"/>
        <c:crossesAt val="0"/>
        <c:auto val="1"/>
        <c:lblAlgn val="ctr"/>
        <c:lblOffset val="100"/>
      </c:catAx>
      <c:valAx>
        <c:axId val="763566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635468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6985178177231144"/>
          <c:h val="0.130483726516434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1387.5438596491229</c:v>
                </c:pt>
                <c:pt idx="1">
                  <c:v>1061.4035087719299</c:v>
                </c:pt>
                <c:pt idx="2">
                  <c:v>1327.719298245614</c:v>
                </c:pt>
                <c:pt idx="3">
                  <c:v>1507.1929824561405</c:v>
                </c:pt>
                <c:pt idx="4">
                  <c:v>1300</c:v>
                </c:pt>
                <c:pt idx="5">
                  <c:v>2092.5</c:v>
                </c:pt>
                <c:pt idx="6">
                  <c:v>1557.5</c:v>
                </c:pt>
                <c:pt idx="7">
                  <c:v>2405</c:v>
                </c:pt>
                <c:pt idx="8">
                  <c:v>1375</c:v>
                </c:pt>
                <c:pt idx="9">
                  <c:v>1576.6666666666665</c:v>
                </c:pt>
                <c:pt idx="10">
                  <c:v>1258.125</c:v>
                </c:pt>
                <c:pt idx="11">
                  <c:v>1235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1274</c:v>
                </c:pt>
                <c:pt idx="1">
                  <c:v>1388</c:v>
                </c:pt>
                <c:pt idx="2">
                  <c:v>1243</c:v>
                </c:pt>
                <c:pt idx="3">
                  <c:v>1158</c:v>
                </c:pt>
                <c:pt idx="4">
                  <c:v>1370</c:v>
                </c:pt>
                <c:pt idx="5">
                  <c:v>1088</c:v>
                </c:pt>
                <c:pt idx="6">
                  <c:v>1150</c:v>
                </c:pt>
                <c:pt idx="7">
                  <c:v>1119</c:v>
                </c:pt>
                <c:pt idx="8">
                  <c:v>1723</c:v>
                </c:pt>
                <c:pt idx="9">
                  <c:v>1498</c:v>
                </c:pt>
                <c:pt idx="10">
                  <c:v>1251</c:v>
                </c:pt>
                <c:pt idx="11">
                  <c:v>1797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1398</c:v>
                </c:pt>
                <c:pt idx="1">
                  <c:v>1172</c:v>
                </c:pt>
                <c:pt idx="2">
                  <c:v>1169</c:v>
                </c:pt>
                <c:pt idx="3">
                  <c:v>1559</c:v>
                </c:pt>
                <c:pt idx="4">
                  <c:v>1370</c:v>
                </c:pt>
                <c:pt idx="5">
                  <c:v>1420</c:v>
                </c:pt>
                <c:pt idx="6">
                  <c:v>1831</c:v>
                </c:pt>
                <c:pt idx="7">
                  <c:v>1660</c:v>
                </c:pt>
                <c:pt idx="8">
                  <c:v>1822</c:v>
                </c:pt>
                <c:pt idx="9">
                  <c:v>1604</c:v>
                </c:pt>
                <c:pt idx="10">
                  <c:v>1488</c:v>
                </c:pt>
                <c:pt idx="11">
                  <c:v>1411</c:v>
                </c:pt>
              </c:numCache>
            </c:numRef>
          </c:val>
        </c:ser>
        <c:marker val="1"/>
        <c:axId val="77928704"/>
        <c:axId val="78123008"/>
      </c:lineChart>
      <c:catAx>
        <c:axId val="7792870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3008"/>
        <c:crosses val="autoZero"/>
        <c:auto val="1"/>
        <c:lblAlgn val="ctr"/>
        <c:lblOffset val="100"/>
      </c:catAx>
      <c:valAx>
        <c:axId val="781230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870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61"/>
          <c:y val="0.85056911988823958"/>
          <c:w val="0.52755194218608858"/>
          <c:h val="0.14943088011176028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16">
          <cell r="F16">
            <v>70802.511315520518</v>
          </cell>
          <cell r="G16">
            <v>67678.522412030958</v>
          </cell>
          <cell r="H16">
            <v>62879.909475835891</v>
          </cell>
          <cell r="I16">
            <v>58511.067309096215</v>
          </cell>
          <cell r="J16">
            <v>68244.634253175653</v>
          </cell>
          <cell r="K16">
            <v>66890.11534530588</v>
          </cell>
          <cell r="L16">
            <v>77785.545335085408</v>
          </cell>
          <cell r="M16">
            <v>88396.437436122054</v>
          </cell>
          <cell r="N16">
            <v>61172.682143378595</v>
          </cell>
          <cell r="O16">
            <v>37419.696306030077</v>
          </cell>
          <cell r="P16">
            <v>67743.729011534524</v>
          </cell>
          <cell r="Q16">
            <v>45917.301795882609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14">
          <cell r="E14">
            <v>1387.5438596491229</v>
          </cell>
          <cell r="F14">
            <v>1061.4035087719299</v>
          </cell>
          <cell r="G14">
            <v>1327.719298245614</v>
          </cell>
          <cell r="H14">
            <v>1507.1929824561405</v>
          </cell>
          <cell r="I14">
            <v>1300</v>
          </cell>
          <cell r="J14">
            <v>2092.5</v>
          </cell>
          <cell r="K14">
            <v>1557.5</v>
          </cell>
          <cell r="L14">
            <v>2405</v>
          </cell>
          <cell r="M14">
            <v>1375</v>
          </cell>
          <cell r="N14">
            <v>1576.6666666666665</v>
          </cell>
          <cell r="O14">
            <v>1258.125</v>
          </cell>
          <cell r="P14">
            <v>1235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9">
          <cell r="S49">
            <v>53259.7</v>
          </cell>
        </row>
      </sheetData>
      <sheetData sheetId="1"/>
      <sheetData sheetId="2">
        <row r="49">
          <cell r="S49">
            <v>102861.249</v>
          </cell>
        </row>
      </sheetData>
      <sheetData sheetId="3"/>
      <sheetData sheetId="4">
        <row r="17">
          <cell r="F17">
            <v>242070</v>
          </cell>
        </row>
        <row r="18">
          <cell r="F18">
            <v>68961.4126394052</v>
          </cell>
          <cell r="G18">
            <v>60891.206748641693</v>
          </cell>
          <cell r="H18">
            <v>67005.630540463259</v>
          </cell>
          <cell r="I18">
            <v>65049.848441521302</v>
          </cell>
          <cell r="J18">
            <v>72414.543894766946</v>
          </cell>
          <cell r="K18">
            <v>70283.128395767795</v>
          </cell>
          <cell r="L18">
            <v>67264.61538461539</v>
          </cell>
          <cell r="M18">
            <v>82142.848155561907</v>
          </cell>
          <cell r="N18">
            <v>64901.006577066059</v>
          </cell>
          <cell r="O18">
            <v>68699.450957963971</v>
          </cell>
          <cell r="P18">
            <v>65002.219044895624</v>
          </cell>
          <cell r="Q18">
            <v>64615.230197311983</v>
          </cell>
        </row>
      </sheetData>
      <sheetData sheetId="5"/>
      <sheetData sheetId="6">
        <row r="33">
          <cell r="S33">
            <v>24846.57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F18">
            <v>55009.682517285168</v>
          </cell>
          <cell r="G18">
            <v>56651.182446733459</v>
          </cell>
          <cell r="H18">
            <v>59916.2424156907</v>
          </cell>
          <cell r="I18">
            <v>70354.268378721608</v>
          </cell>
          <cell r="J18">
            <v>69206.115422604766</v>
          </cell>
          <cell r="K18">
            <v>68105.8021729928</v>
          </cell>
          <cell r="L18">
            <v>76405.991251587417</v>
          </cell>
          <cell r="M18">
            <v>82194.595738676449</v>
          </cell>
          <cell r="N18">
            <v>75401.357414985177</v>
          </cell>
          <cell r="O18">
            <v>73039.271906307316</v>
          </cell>
          <cell r="P18">
            <v>66730.410610977851</v>
          </cell>
          <cell r="Q18">
            <v>63184.2923663045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1">
          <cell r="C21">
            <v>1075.7062146892656</v>
          </cell>
          <cell r="D21">
            <v>565.53672316384177</v>
          </cell>
          <cell r="E21">
            <v>1925.9887005649716</v>
          </cell>
          <cell r="F21">
            <v>830.50847457627117</v>
          </cell>
          <cell r="G21">
            <v>1882.4858757062148</v>
          </cell>
          <cell r="H21">
            <v>1309.0395480225989</v>
          </cell>
          <cell r="I21">
            <v>1312.9943502824858</v>
          </cell>
          <cell r="J21">
            <v>1233.8983050847457</v>
          </cell>
          <cell r="K21">
            <v>1237.8531073446327</v>
          </cell>
          <cell r="L21">
            <v>1194.3502824858758</v>
          </cell>
          <cell r="M21">
            <v>1720.3389830508474</v>
          </cell>
          <cell r="N21">
            <v>1320.9039548022599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C20">
            <v>3940.8618256342938</v>
          </cell>
        </row>
        <row r="21">
          <cell r="C21">
            <v>272.50057405281291</v>
          </cell>
          <cell r="D21">
            <v>592.80826636050517</v>
          </cell>
          <cell r="E21">
            <v>1209.5200918484502</v>
          </cell>
          <cell r="F21">
            <v>750.57175660160738</v>
          </cell>
          <cell r="G21">
            <v>1458.1171067738233</v>
          </cell>
          <cell r="H21">
            <v>779.25602755453497</v>
          </cell>
          <cell r="I21">
            <v>1180.8358208955224</v>
          </cell>
          <cell r="J21">
            <v>1037.414466130884</v>
          </cell>
          <cell r="K21">
            <v>1300.3536165327209</v>
          </cell>
          <cell r="L21">
            <v>774.475315729047</v>
          </cell>
          <cell r="M21">
            <v>1070.8794489092998</v>
          </cell>
          <cell r="N21">
            <v>497.19402985074623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1">
          <cell r="C21">
            <v>234.11724915445322</v>
          </cell>
          <cell r="D21">
            <v>1022.4712514092446</v>
          </cell>
          <cell r="E21">
            <v>616.34949267192792</v>
          </cell>
          <cell r="F21">
            <v>821.79932356257052</v>
          </cell>
          <cell r="G21">
            <v>716.6854565952649</v>
          </cell>
          <cell r="H21">
            <v>769.24239007891777</v>
          </cell>
          <cell r="I21">
            <v>243.67305524239009</v>
          </cell>
          <cell r="J21">
            <v>248.45095828635851</v>
          </cell>
          <cell r="K21">
            <v>458.67869222096954</v>
          </cell>
          <cell r="L21">
            <v>668.90642615558068</v>
          </cell>
          <cell r="M21">
            <v>664.12852311161214</v>
          </cell>
          <cell r="N21">
            <v>248.45095828635851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C20">
            <v>2065.5309218203033</v>
          </cell>
          <cell r="D20">
            <v>2085.2583520633966</v>
          </cell>
          <cell r="E20">
            <v>0</v>
          </cell>
          <cell r="F20">
            <v>2934.6876398541049</v>
          </cell>
          <cell r="G20">
            <v>1093.7225911539906</v>
          </cell>
          <cell r="H20">
            <v>1662.8471411901983</v>
          </cell>
          <cell r="I20">
            <v>1892.3944367873698</v>
          </cell>
          <cell r="J20">
            <v>1816.0882094975566</v>
          </cell>
          <cell r="K20">
            <v>2853.3554707014923</v>
          </cell>
          <cell r="L20">
            <v>2141.3302217036171</v>
          </cell>
          <cell r="M20">
            <v>0</v>
          </cell>
          <cell r="N20">
            <v>2647.6254529244407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C19">
            <v>5956.7276766821842</v>
          </cell>
        </row>
        <row r="20">
          <cell r="C20">
            <v>1057.6216016275198</v>
          </cell>
          <cell r="D20">
            <v>1011.4148326243758</v>
          </cell>
          <cell r="E20">
            <v>2945.6697350056706</v>
          </cell>
          <cell r="F20">
            <v>2228.1930830405031</v>
          </cell>
          <cell r="G20">
            <v>2055.7060849598165</v>
          </cell>
          <cell r="H20">
            <v>996.0125762899944</v>
          </cell>
          <cell r="I20">
            <v>1854.9161882893227</v>
          </cell>
          <cell r="J20">
            <v>1039.6523025707415</v>
          </cell>
          <cell r="K20">
            <v>2043.3660070279266</v>
          </cell>
          <cell r="L20">
            <v>1992.0251525799888</v>
          </cell>
          <cell r="M20">
            <v>0</v>
          </cell>
          <cell r="N20">
            <v>1902.1786572960975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C20">
            <v>2011.9537431527694</v>
          </cell>
          <cell r="D20">
            <v>3146.8263995866446</v>
          </cell>
          <cell r="E20">
            <v>1103.9951308581863</v>
          </cell>
          <cell r="F20">
            <v>2880.6131577990327</v>
          </cell>
          <cell r="G20">
            <v>1962.9446135118685</v>
          </cell>
          <cell r="H20">
            <v>0</v>
          </cell>
          <cell r="I20">
            <v>2016.2750845546786</v>
          </cell>
          <cell r="J20">
            <v>2409.188544067586</v>
          </cell>
          <cell r="K20">
            <v>2869.8272525098791</v>
          </cell>
          <cell r="L20">
            <v>2104.8131466828972</v>
          </cell>
          <cell r="M20">
            <v>1954.3033847260181</v>
          </cell>
          <cell r="N20">
            <v>905.37918441874626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85"/>
      <c r="P6" s="78"/>
      <c r="Q6" s="78"/>
    </row>
    <row r="7" spans="1:17" s="5" customFormat="1" ht="17.100000000000001" customHeight="1">
      <c r="A7" s="17">
        <v>2017</v>
      </c>
      <c r="B7" s="27">
        <v>2030</v>
      </c>
      <c r="C7" s="26">
        <f>[1]GUADALHORCE!F$16</f>
        <v>70802.511315520518</v>
      </c>
      <c r="D7" s="16">
        <f>[1]GUADALHORCE!G$16</f>
        <v>67678.522412030958</v>
      </c>
      <c r="E7" s="16">
        <f>[1]GUADALHORCE!H$16</f>
        <v>62879.909475835891</v>
      </c>
      <c r="F7" s="16">
        <f>[1]GUADALHORCE!I$16</f>
        <v>58511.067309096215</v>
      </c>
      <c r="G7" s="16">
        <f>[1]GUADALHORCE!J$16</f>
        <v>68244.634253175653</v>
      </c>
      <c r="H7" s="16">
        <f>[1]GUADALHORCE!K$16</f>
        <v>66890.11534530588</v>
      </c>
      <c r="I7" s="16">
        <f>[1]GUADALHORCE!L$16</f>
        <v>77785.545335085408</v>
      </c>
      <c r="J7" s="16">
        <f>[1]GUADALHORCE!M$16</f>
        <v>88396.437436122054</v>
      </c>
      <c r="K7" s="16">
        <f>[1]GUADALHORCE!N$16</f>
        <v>61172.682143378595</v>
      </c>
      <c r="L7" s="16">
        <f>[1]GUADALHORCE!O$16</f>
        <v>37419.696306030077</v>
      </c>
      <c r="M7" s="16">
        <f>[1]GUADALHORCE!P$16</f>
        <v>67743.729011534524</v>
      </c>
      <c r="N7" s="16">
        <f>[1]GUADALHORCE!Q$16</f>
        <v>45917.301795882609</v>
      </c>
      <c r="O7" s="63">
        <f>SUM(C7:N7)</f>
        <v>773442.15213899827</v>
      </c>
      <c r="P7" s="46">
        <f>O7/B7</f>
        <v>381.00598627536863</v>
      </c>
      <c r="Q7" s="47">
        <f>P7/1000</f>
        <v>0.38100598627536864</v>
      </c>
    </row>
    <row r="8" spans="1:17" s="5" customFormat="1" ht="17.100000000000001" customHeight="1">
      <c r="A8" s="60">
        <v>2016</v>
      </c>
      <c r="B8" s="61">
        <v>2082</v>
      </c>
      <c r="C8" s="15">
        <f>[2]GUADALHORCE!F18</f>
        <v>68961.4126394052</v>
      </c>
      <c r="D8" s="62">
        <f>[2]GUADALHORCE!G18</f>
        <v>60891.206748641693</v>
      </c>
      <c r="E8" s="62">
        <f>[2]GUADALHORCE!H18</f>
        <v>67005.630540463259</v>
      </c>
      <c r="F8" s="62">
        <f>[2]GUADALHORCE!I18</f>
        <v>65049.848441521302</v>
      </c>
      <c r="G8" s="62">
        <f>[2]GUADALHORCE!J18</f>
        <v>72414.543894766946</v>
      </c>
      <c r="H8" s="62">
        <f>[2]GUADALHORCE!K18</f>
        <v>70283.128395767795</v>
      </c>
      <c r="I8" s="62">
        <f>[2]GUADALHORCE!L18</f>
        <v>67264.61538461539</v>
      </c>
      <c r="J8" s="62">
        <f>[2]GUADALHORCE!M18</f>
        <v>82142.848155561907</v>
      </c>
      <c r="K8" s="62">
        <f>[2]GUADALHORCE!N18</f>
        <v>64901.006577066059</v>
      </c>
      <c r="L8" s="62">
        <f>[2]GUADALHORCE!O18</f>
        <v>68699.450957963971</v>
      </c>
      <c r="M8" s="62">
        <f>[2]GUADALHORCE!P18</f>
        <v>65002.219044895624</v>
      </c>
      <c r="N8" s="62">
        <f>[2]GUADALHORCE!Q18</f>
        <v>64615.230197311983</v>
      </c>
      <c r="O8" s="45">
        <f>SUM(C8:N8)</f>
        <v>817231.14097798103</v>
      </c>
      <c r="P8" s="46">
        <f>O8/B8</f>
        <v>392.52216185301683</v>
      </c>
      <c r="Q8" s="47">
        <f>P8/1000</f>
        <v>0.3925221618530168</v>
      </c>
    </row>
    <row r="9" spans="1:17" s="6" customFormat="1" ht="15" thickBot="1">
      <c r="A9" s="18">
        <v>2015</v>
      </c>
      <c r="B9" s="28">
        <v>2119</v>
      </c>
      <c r="C9" s="31">
        <f>[3]GUADALHORCE!F18</f>
        <v>55009.682517285168</v>
      </c>
      <c r="D9" s="19">
        <f>[3]GUADALHORCE!G18</f>
        <v>56651.182446733459</v>
      </c>
      <c r="E9" s="19">
        <f>[3]GUADALHORCE!H18</f>
        <v>59916.2424156907</v>
      </c>
      <c r="F9" s="19">
        <f>[3]GUADALHORCE!I18</f>
        <v>70354.268378721608</v>
      </c>
      <c r="G9" s="19">
        <f>[3]GUADALHORCE!J18</f>
        <v>69206.115422604766</v>
      </c>
      <c r="H9" s="19">
        <f>[3]GUADALHORCE!K18</f>
        <v>68105.8021729928</v>
      </c>
      <c r="I9" s="19">
        <f>[3]GUADALHORCE!L18</f>
        <v>76405.991251587417</v>
      </c>
      <c r="J9" s="19">
        <f>[3]GUADALHORCE!M18</f>
        <v>82194.595738676449</v>
      </c>
      <c r="K9" s="19">
        <f>[3]GUADALHORCE!N18</f>
        <v>75401.357414985177</v>
      </c>
      <c r="L9" s="19">
        <f>[3]GUADALHORCE!O18</f>
        <v>73039.271906307316</v>
      </c>
      <c r="M9" s="19">
        <f>[3]GUADALHORCE!P18</f>
        <v>66730.410610977851</v>
      </c>
      <c r="N9" s="31">
        <f>[3]GUADALHORCE!Q18</f>
        <v>63184.2923663045</v>
      </c>
      <c r="O9" s="42">
        <f>SUM(C9:N9)</f>
        <v>816199.21264286723</v>
      </c>
      <c r="P9" s="43">
        <f>O9/B9</f>
        <v>385.18131790602513</v>
      </c>
      <c r="Q9" s="44">
        <f>P9/1000</f>
        <v>0.38518131790602511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91"/>
      <c r="P6" s="87"/>
      <c r="Q6" s="87"/>
    </row>
    <row r="7" spans="1:17" s="13" customFormat="1" ht="17.100000000000001" customHeight="1">
      <c r="A7" s="17">
        <v>2017</v>
      </c>
      <c r="B7" s="27">
        <v>2030</v>
      </c>
      <c r="C7" s="26">
        <f>'[4]Por Municipio - 2017'!C$21</f>
        <v>1075.7062146892656</v>
      </c>
      <c r="D7" s="16">
        <f>'[4]Por Municipio - 2017'!D$21</f>
        <v>565.53672316384177</v>
      </c>
      <c r="E7" s="16">
        <f>'[4]Por Municipio - 2017'!E$21</f>
        <v>1925.9887005649716</v>
      </c>
      <c r="F7" s="16">
        <f>'[4]Por Municipio - 2017'!F$21</f>
        <v>830.50847457627117</v>
      </c>
      <c r="G7" s="16">
        <f>'[4]Por Municipio - 2017'!G$21</f>
        <v>1882.4858757062148</v>
      </c>
      <c r="H7" s="16">
        <f>'[4]Por Municipio - 2017'!H$21</f>
        <v>1309.0395480225989</v>
      </c>
      <c r="I7" s="16">
        <f>'[4]Por Municipio - 2017'!I$21</f>
        <v>1312.9943502824858</v>
      </c>
      <c r="J7" s="16">
        <f>'[4]Por Municipio - 2017'!J$21</f>
        <v>1233.8983050847457</v>
      </c>
      <c r="K7" s="16">
        <f>'[4]Por Municipio - 2017'!K$21</f>
        <v>1237.8531073446327</v>
      </c>
      <c r="L7" s="16">
        <f>'[4]Por Municipio - 2017'!L$21</f>
        <v>1194.3502824858758</v>
      </c>
      <c r="M7" s="16">
        <f>'[4]Por Municipio - 2017'!M$21</f>
        <v>1720.3389830508474</v>
      </c>
      <c r="N7" s="16">
        <f>'[4]Por Municipio - 2017'!N$21</f>
        <v>1320.9039548022599</v>
      </c>
      <c r="O7" s="45">
        <f>SUM(C7:N7)</f>
        <v>15609.60451977401</v>
      </c>
      <c r="P7" s="48">
        <f>O7/B7</f>
        <v>7.6894603545684772</v>
      </c>
      <c r="Q7" s="49">
        <f>P7/1000</f>
        <v>7.6894603545684774E-3</v>
      </c>
    </row>
    <row r="8" spans="1:17" s="13" customFormat="1" ht="17.100000000000001" customHeight="1">
      <c r="A8" s="60">
        <v>2016</v>
      </c>
      <c r="B8" s="61">
        <v>2082</v>
      </c>
      <c r="C8" s="15">
        <f>'[5]Por Municipio - 2016'!C21</f>
        <v>272.50057405281291</v>
      </c>
      <c r="D8" s="62">
        <f>'[5]Por Municipio - 2016'!D21</f>
        <v>592.80826636050517</v>
      </c>
      <c r="E8" s="62">
        <f>'[5]Por Municipio - 2016'!E21</f>
        <v>1209.5200918484502</v>
      </c>
      <c r="F8" s="62">
        <f>'[5]Por Municipio - 2016'!F21</f>
        <v>750.57175660160738</v>
      </c>
      <c r="G8" s="62">
        <f>'[5]Por Municipio - 2016'!G21</f>
        <v>1458.1171067738233</v>
      </c>
      <c r="H8" s="62">
        <f>'[5]Por Municipio - 2016'!H21</f>
        <v>779.25602755453497</v>
      </c>
      <c r="I8" s="62">
        <f>'[5]Por Municipio - 2016'!I21</f>
        <v>1180.8358208955224</v>
      </c>
      <c r="J8" s="62">
        <f>'[5]Por Municipio - 2016'!J21</f>
        <v>1037.414466130884</v>
      </c>
      <c r="K8" s="62">
        <f>'[5]Por Municipio - 2016'!K21</f>
        <v>1300.3536165327209</v>
      </c>
      <c r="L8" s="62">
        <f>'[5]Por Municipio - 2016'!L21</f>
        <v>774.475315729047</v>
      </c>
      <c r="M8" s="62">
        <f>'[5]Por Municipio - 2016'!M21</f>
        <v>1070.8794489092998</v>
      </c>
      <c r="N8" s="15">
        <f>'[5]Por Municipio - 2016'!N21</f>
        <v>497.19402985074623</v>
      </c>
      <c r="O8" s="45">
        <f>SUM(C8:N8)</f>
        <v>10923.926521239955</v>
      </c>
      <c r="P8" s="48">
        <f>O8/B8</f>
        <v>5.2468427095292771</v>
      </c>
      <c r="Q8" s="49">
        <f>P8/1000</f>
        <v>5.2468427095292772E-3</v>
      </c>
    </row>
    <row r="9" spans="1:17" s="7" customFormat="1" ht="15" thickBot="1">
      <c r="A9" s="18">
        <v>2015</v>
      </c>
      <c r="B9" s="28">
        <v>2119</v>
      </c>
      <c r="C9" s="31">
        <f>'[6]Por Municipio - 2015'!C21</f>
        <v>234.11724915445322</v>
      </c>
      <c r="D9" s="19">
        <f>'[6]Por Municipio - 2015'!D21</f>
        <v>1022.4712514092446</v>
      </c>
      <c r="E9" s="19">
        <f>'[6]Por Municipio - 2015'!E21</f>
        <v>616.34949267192792</v>
      </c>
      <c r="F9" s="19">
        <f>'[6]Por Municipio - 2015'!F21</f>
        <v>821.79932356257052</v>
      </c>
      <c r="G9" s="19">
        <f>'[6]Por Municipio - 2015'!G21</f>
        <v>716.6854565952649</v>
      </c>
      <c r="H9" s="19">
        <f>'[6]Por Municipio - 2015'!H21</f>
        <v>769.24239007891777</v>
      </c>
      <c r="I9" s="19">
        <f>'[6]Por Municipio - 2015'!I21</f>
        <v>243.67305524239009</v>
      </c>
      <c r="J9" s="19">
        <f>'[6]Por Municipio - 2015'!J21</f>
        <v>248.45095828635851</v>
      </c>
      <c r="K9" s="19">
        <f>'[6]Por Municipio - 2015'!K21</f>
        <v>458.67869222096954</v>
      </c>
      <c r="L9" s="19">
        <f>'[6]Por Municipio - 2015'!L21</f>
        <v>668.90642615558068</v>
      </c>
      <c r="M9" s="19">
        <f>'[6]Por Municipio - 2015'!M21</f>
        <v>664.12852311161214</v>
      </c>
      <c r="N9" s="31">
        <f>'[6]Por Municipio - 2015'!N21</f>
        <v>248.45095828635851</v>
      </c>
      <c r="O9" s="42">
        <f>SUM(C9:N9)</f>
        <v>6712.9537767756474</v>
      </c>
      <c r="P9" s="50">
        <f>O9/B9</f>
        <v>3.1679819616685454</v>
      </c>
      <c r="Q9" s="51">
        <f>P9/1000</f>
        <v>3.1679819616685454E-3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D7" sqref="D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7"/>
      <c r="P6" s="93"/>
      <c r="Q6" s="93"/>
    </row>
    <row r="7" spans="1:17" s="13" customFormat="1" ht="17.100000000000001" customHeight="1">
      <c r="A7" s="17">
        <v>2017</v>
      </c>
      <c r="B7" s="27">
        <v>2030</v>
      </c>
      <c r="C7" s="26">
        <f>'[7]VIDRIO POR MUNICIPIOS'!C$20</f>
        <v>2065.5309218203033</v>
      </c>
      <c r="D7" s="16">
        <f>'[7]VIDRIO POR MUNICIPIOS'!D$20</f>
        <v>2085.2583520633966</v>
      </c>
      <c r="E7" s="16">
        <f>'[7]VIDRIO POR MUNICIPIOS'!E$20</f>
        <v>0</v>
      </c>
      <c r="F7" s="16">
        <f>'[7]VIDRIO POR MUNICIPIOS'!F$20</f>
        <v>2934.6876398541049</v>
      </c>
      <c r="G7" s="16">
        <f>'[7]VIDRIO POR MUNICIPIOS'!G$20</f>
        <v>1093.7225911539906</v>
      </c>
      <c r="H7" s="16">
        <f>'[7]VIDRIO POR MUNICIPIOS'!H$20</f>
        <v>1662.8471411901983</v>
      </c>
      <c r="I7" s="16">
        <f>'[7]VIDRIO POR MUNICIPIOS'!I$20</f>
        <v>1892.3944367873698</v>
      </c>
      <c r="J7" s="16">
        <f>'[7]VIDRIO POR MUNICIPIOS'!J$20</f>
        <v>1816.0882094975566</v>
      </c>
      <c r="K7" s="16">
        <f>'[7]VIDRIO POR MUNICIPIOS'!K$20</f>
        <v>2853.3554707014923</v>
      </c>
      <c r="L7" s="16">
        <f>'[7]VIDRIO POR MUNICIPIOS'!L$20</f>
        <v>2141.3302217036171</v>
      </c>
      <c r="M7" s="16">
        <f>'[7]VIDRIO POR MUNICIPIOS'!M$20</f>
        <v>0</v>
      </c>
      <c r="N7" s="16">
        <f>'[7]VIDRIO POR MUNICIPIOS'!N$20</f>
        <v>2647.6254529244407</v>
      </c>
      <c r="O7" s="45">
        <f>SUM(C7:N7)</f>
        <v>21192.840437696472</v>
      </c>
      <c r="P7" s="52">
        <f>O7/B7</f>
        <v>10.439822875712547</v>
      </c>
      <c r="Q7" s="53">
        <f>P7/1000</f>
        <v>1.0439822875712547E-2</v>
      </c>
    </row>
    <row r="8" spans="1:17" s="13" customFormat="1" ht="17.100000000000001" customHeight="1">
      <c r="A8" s="60">
        <v>2016</v>
      </c>
      <c r="B8" s="61">
        <v>2082</v>
      </c>
      <c r="C8" s="15">
        <f>'[8]VIDRIO POR MUNICIPIOS'!C20</f>
        <v>1057.6216016275198</v>
      </c>
      <c r="D8" s="62">
        <f>'[8]VIDRIO POR MUNICIPIOS'!D20</f>
        <v>1011.4148326243758</v>
      </c>
      <c r="E8" s="62">
        <f>'[8]VIDRIO POR MUNICIPIOS'!E20</f>
        <v>2945.6697350056706</v>
      </c>
      <c r="F8" s="62">
        <f>'[8]VIDRIO POR MUNICIPIOS'!F20</f>
        <v>2228.1930830405031</v>
      </c>
      <c r="G8" s="62">
        <f>'[8]VIDRIO POR MUNICIPIOS'!G20</f>
        <v>2055.7060849598165</v>
      </c>
      <c r="H8" s="62">
        <f>'[8]VIDRIO POR MUNICIPIOS'!H20</f>
        <v>996.0125762899944</v>
      </c>
      <c r="I8" s="62">
        <f>'[8]VIDRIO POR MUNICIPIOS'!I20</f>
        <v>1854.9161882893227</v>
      </c>
      <c r="J8" s="62">
        <f>'[8]VIDRIO POR MUNICIPIOS'!J20</f>
        <v>1039.6523025707415</v>
      </c>
      <c r="K8" s="62">
        <f>'[8]VIDRIO POR MUNICIPIOS'!K20</f>
        <v>2043.3660070279266</v>
      </c>
      <c r="L8" s="62">
        <f>'[8]VIDRIO POR MUNICIPIOS'!L20</f>
        <v>1992.0251525799888</v>
      </c>
      <c r="M8" s="62">
        <f>'[8]VIDRIO POR MUNICIPIOS'!M20</f>
        <v>0</v>
      </c>
      <c r="N8" s="15">
        <f>'[8]VIDRIO POR MUNICIPIOS'!N20</f>
        <v>1902.1786572960975</v>
      </c>
      <c r="O8" s="45">
        <f>SUM(C8:N8)</f>
        <v>19126.75622131196</v>
      </c>
      <c r="P8" s="52">
        <f>O8/B8</f>
        <v>9.1867224886224594</v>
      </c>
      <c r="Q8" s="53">
        <f>P8/1000</f>
        <v>9.1867224886224598E-3</v>
      </c>
    </row>
    <row r="9" spans="1:17" s="4" customFormat="1" ht="15" thickBot="1">
      <c r="A9" s="18">
        <v>2015</v>
      </c>
      <c r="B9" s="28">
        <v>2119</v>
      </c>
      <c r="C9" s="23">
        <f>'[9]VIDRIO POR MUNICIPIOS'!C20</f>
        <v>2011.9537431527694</v>
      </c>
      <c r="D9" s="24">
        <f>'[9]VIDRIO POR MUNICIPIOS'!D20</f>
        <v>3146.8263995866446</v>
      </c>
      <c r="E9" s="24">
        <f>'[9]VIDRIO POR MUNICIPIOS'!E20</f>
        <v>1103.9951308581863</v>
      </c>
      <c r="F9" s="24">
        <f>'[9]VIDRIO POR MUNICIPIOS'!F20</f>
        <v>2880.6131577990327</v>
      </c>
      <c r="G9" s="24">
        <f>'[9]VIDRIO POR MUNICIPIOS'!G20</f>
        <v>1962.9446135118685</v>
      </c>
      <c r="H9" s="24">
        <f>'[9]VIDRIO POR MUNICIPIOS'!H20</f>
        <v>0</v>
      </c>
      <c r="I9" s="24">
        <f>'[9]VIDRIO POR MUNICIPIOS'!I20</f>
        <v>2016.2750845546786</v>
      </c>
      <c r="J9" s="24">
        <f>'[9]VIDRIO POR MUNICIPIOS'!J20</f>
        <v>2409.188544067586</v>
      </c>
      <c r="K9" s="24">
        <f>'[9]VIDRIO POR MUNICIPIOS'!K20</f>
        <v>2869.8272525098791</v>
      </c>
      <c r="L9" s="24">
        <f>'[9]VIDRIO POR MUNICIPIOS'!L20</f>
        <v>2104.8131466828972</v>
      </c>
      <c r="M9" s="24">
        <f>'[9]VIDRIO POR MUNICIPIOS'!M20</f>
        <v>1954.3033847260181</v>
      </c>
      <c r="N9" s="23">
        <f>'[9]VIDRIO POR MUNICIPIOS'!N20</f>
        <v>905.37918441874626</v>
      </c>
      <c r="O9" s="42">
        <f>SUM(C9:N9)</f>
        <v>23366.11964186831</v>
      </c>
      <c r="P9" s="54">
        <f>O9/B9</f>
        <v>11.026955942363525</v>
      </c>
      <c r="Q9" s="55">
        <f>P9/1000</f>
        <v>1.1026955942363525E-2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topLeftCell="A4" workbookViewId="0">
      <selection activeCell="R19" sqref="R1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73" t="s">
        <v>2</v>
      </c>
      <c r="D6" s="74" t="s">
        <v>3</v>
      </c>
      <c r="E6" s="75" t="s">
        <v>4</v>
      </c>
      <c r="F6" s="75" t="s">
        <v>5</v>
      </c>
      <c r="G6" s="75" t="s">
        <v>6</v>
      </c>
      <c r="H6" s="75" t="s">
        <v>7</v>
      </c>
      <c r="I6" s="75" t="s">
        <v>8</v>
      </c>
      <c r="J6" s="75" t="s">
        <v>9</v>
      </c>
      <c r="K6" s="75" t="s">
        <v>10</v>
      </c>
      <c r="L6" s="75" t="s">
        <v>11</v>
      </c>
      <c r="M6" s="75" t="s">
        <v>12</v>
      </c>
      <c r="N6" s="74" t="s">
        <v>13</v>
      </c>
      <c r="O6" s="101"/>
      <c r="P6" s="103"/>
      <c r="Q6" s="99"/>
    </row>
    <row r="7" spans="1:17" ht="17.100000000000001" customHeight="1">
      <c r="A7" s="37">
        <v>2017</v>
      </c>
      <c r="B7" s="69">
        <v>2030</v>
      </c>
      <c r="C7" s="70">
        <f>'[10]1.2'!E$14</f>
        <v>1387.5438596491229</v>
      </c>
      <c r="D7" s="70">
        <f>'[10]1.2'!F$14</f>
        <v>1061.4035087719299</v>
      </c>
      <c r="E7" s="70">
        <f>'[10]1.2'!G$14</f>
        <v>1327.719298245614</v>
      </c>
      <c r="F7" s="70">
        <f>'[10]1.2'!H$14</f>
        <v>1507.1929824561405</v>
      </c>
      <c r="G7" s="70">
        <f>'[10]1.2'!I$14</f>
        <v>1300</v>
      </c>
      <c r="H7" s="70">
        <f>'[10]1.2'!J$14</f>
        <v>2092.5</v>
      </c>
      <c r="I7" s="70">
        <f>'[10]1.2'!K$14</f>
        <v>1557.5</v>
      </c>
      <c r="J7" s="70">
        <f>'[10]1.2'!L$14</f>
        <v>2405</v>
      </c>
      <c r="K7" s="70">
        <f>'[10]1.2'!M$14</f>
        <v>1375</v>
      </c>
      <c r="L7" s="70">
        <f>'[10]1.2'!N$14</f>
        <v>1576.6666666666665</v>
      </c>
      <c r="M7" s="70">
        <f>'[10]1.2'!O$14</f>
        <v>1258.125</v>
      </c>
      <c r="N7" s="70">
        <f>'[10]1.2'!P$14</f>
        <v>1235</v>
      </c>
      <c r="O7" s="71">
        <f>SUM(C7:N7)</f>
        <v>18083.651315789473</v>
      </c>
      <c r="P7" s="72">
        <f>O7/B7</f>
        <v>8.9082026186155048</v>
      </c>
      <c r="Q7" s="59">
        <f>P7/1000</f>
        <v>8.9082026186155048E-3</v>
      </c>
    </row>
    <row r="8" spans="1:17" ht="17.100000000000001" customHeight="1">
      <c r="A8" s="76">
        <v>2016</v>
      </c>
      <c r="B8" s="35">
        <v>2082</v>
      </c>
      <c r="C8" s="56">
        <v>1274</v>
      </c>
      <c r="D8" s="57">
        <v>1388</v>
      </c>
      <c r="E8" s="58">
        <v>1243</v>
      </c>
      <c r="F8" s="58">
        <v>1158</v>
      </c>
      <c r="G8" s="58">
        <v>1370</v>
      </c>
      <c r="H8" s="58">
        <v>1088</v>
      </c>
      <c r="I8" s="58">
        <v>1150</v>
      </c>
      <c r="J8" s="58">
        <v>1119</v>
      </c>
      <c r="K8" s="58">
        <v>1723</v>
      </c>
      <c r="L8" s="58">
        <v>1498</v>
      </c>
      <c r="M8" s="58">
        <v>1251</v>
      </c>
      <c r="N8" s="57">
        <v>1797</v>
      </c>
      <c r="O8" s="39">
        <f>SUM(C8:N8)</f>
        <v>16059</v>
      </c>
      <c r="P8" s="40">
        <f>O8/B8</f>
        <v>7.7132564841498557</v>
      </c>
      <c r="Q8" s="59">
        <f>P8/1000</f>
        <v>7.7132564841498556E-3</v>
      </c>
    </row>
    <row r="9" spans="1:17" s="4" customFormat="1" ht="15" thickBot="1">
      <c r="A9" s="38">
        <v>2015</v>
      </c>
      <c r="B9" s="36">
        <v>2119</v>
      </c>
      <c r="C9" s="64">
        <v>1398</v>
      </c>
      <c r="D9" s="65">
        <v>1172</v>
      </c>
      <c r="E9" s="66">
        <v>1169</v>
      </c>
      <c r="F9" s="66">
        <v>1559</v>
      </c>
      <c r="G9" s="66">
        <v>1370</v>
      </c>
      <c r="H9" s="66">
        <v>1420</v>
      </c>
      <c r="I9" s="66">
        <v>1831</v>
      </c>
      <c r="J9" s="66">
        <v>1660</v>
      </c>
      <c r="K9" s="66">
        <v>1822</v>
      </c>
      <c r="L9" s="66">
        <v>1604</v>
      </c>
      <c r="M9" s="66">
        <v>1488</v>
      </c>
      <c r="N9" s="65">
        <v>1411</v>
      </c>
      <c r="O9" s="67">
        <f>SUM(C9:N9)</f>
        <v>17904</v>
      </c>
      <c r="P9" s="68">
        <f>O9/B9</f>
        <v>8.4492685228881541</v>
      </c>
      <c r="Q9" s="41">
        <f>P9/1000</f>
        <v>8.449268522888154E-3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