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E7" i="3"/>
  <c r="F7"/>
  <c r="G7"/>
  <c r="H7"/>
  <c r="I7"/>
  <c r="J7"/>
  <c r="K7"/>
  <c r="L7"/>
  <c r="M7"/>
  <c r="N7"/>
  <c r="E7" i="2"/>
  <c r="F7"/>
  <c r="G7"/>
  <c r="H7"/>
  <c r="I7"/>
  <c r="J7"/>
  <c r="K7"/>
  <c r="L7"/>
  <c r="M7"/>
  <c r="N7"/>
  <c r="E7" i="1"/>
  <c r="F7"/>
  <c r="G7"/>
  <c r="H7"/>
  <c r="I7"/>
  <c r="J7"/>
  <c r="K7"/>
  <c r="L7"/>
  <c r="M7"/>
  <c r="N7"/>
  <c r="D7" i="3"/>
  <c r="C7"/>
  <c r="D7" i="2"/>
  <c r="O7" s="1"/>
  <c r="P7" s="1"/>
  <c r="Q7" s="1"/>
  <c r="C7"/>
  <c r="D7" i="1"/>
  <c r="C7"/>
  <c r="N8" i="2"/>
  <c r="N8" i="1"/>
  <c r="D8" i="3"/>
  <c r="E8"/>
  <c r="F8"/>
  <c r="G8"/>
  <c r="H8"/>
  <c r="I8"/>
  <c r="J8"/>
  <c r="K8"/>
  <c r="L8"/>
  <c r="M8"/>
  <c r="N8"/>
  <c r="C8"/>
  <c r="D9"/>
  <c r="E9"/>
  <c r="F9"/>
  <c r="G9"/>
  <c r="H9"/>
  <c r="I9"/>
  <c r="J9"/>
  <c r="K9"/>
  <c r="L9"/>
  <c r="M9"/>
  <c r="N9"/>
  <c r="C9"/>
  <c r="D9" i="2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C8"/>
  <c r="D8" i="1"/>
  <c r="E8"/>
  <c r="F8"/>
  <c r="G8"/>
  <c r="H8"/>
  <c r="I8"/>
  <c r="J8"/>
  <c r="K8"/>
  <c r="L8"/>
  <c r="M8"/>
  <c r="C8"/>
  <c r="D9"/>
  <c r="E9"/>
  <c r="F9"/>
  <c r="G9"/>
  <c r="H9"/>
  <c r="I9"/>
  <c r="J9"/>
  <c r="K9"/>
  <c r="L9"/>
  <c r="M9"/>
  <c r="N9"/>
  <c r="C9"/>
  <c r="O9" s="1"/>
  <c r="P9" s="1"/>
  <c r="Q9" s="1"/>
  <c r="O9" i="4"/>
  <c r="P9" s="1"/>
  <c r="Q9" s="1"/>
  <c r="O8"/>
  <c r="P8" s="1"/>
  <c r="Q8" s="1"/>
  <c r="O7" i="1" l="1"/>
  <c r="P7" s="1"/>
  <c r="Q7" s="1"/>
  <c r="O8" i="3"/>
  <c r="P8" s="1"/>
  <c r="O7"/>
  <c r="P7" s="1"/>
  <c r="Q7" s="1"/>
  <c r="O8" i="2"/>
  <c r="P8" s="1"/>
  <c r="Q8" s="1"/>
  <c r="O8" i="1"/>
  <c r="P8" s="1"/>
  <c r="Q8" s="1"/>
  <c r="Q8" i="3"/>
  <c r="O9" i="2" l="1"/>
  <c r="P9" s="1"/>
  <c r="Q9" s="1"/>
  <c r="O9" i="3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<sst xmlns="http://schemas.openxmlformats.org/spreadsheetml/2006/main" count="76" uniqueCount="23">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</sst>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i/>
      <sz val="8"/>
      <color theme="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1" fillId="0" borderId="10" xfId="1" applyNumberFormat="1" applyFont="1" applyFill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4" fontId="5" fillId="8" borderId="10" xfId="0" applyNumberFormat="1" applyFont="1" applyFill="1" applyBorder="1" applyAlignment="1">
      <alignment horizontal="center" vertical="center" wrapText="1"/>
    </xf>
    <xf numFmtId="164" fontId="24" fillId="8" borderId="4" xfId="0" applyNumberFormat="1" applyFont="1" applyFill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4" fontId="24" fillId="4" borderId="17" xfId="0" applyNumberFormat="1" applyFont="1" applyFill="1" applyBorder="1" applyAlignment="1">
      <alignment horizontal="center" vertical="center"/>
    </xf>
    <xf numFmtId="164" fontId="24" fillId="4" borderId="4" xfId="0" applyNumberFormat="1" applyFont="1" applyFill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 vertical="center"/>
    </xf>
    <xf numFmtId="4" fontId="24" fillId="4" borderId="11" xfId="0" applyNumberFormat="1" applyFont="1" applyFill="1" applyBorder="1" applyAlignment="1">
      <alignment horizontal="center" vertical="center"/>
    </xf>
    <xf numFmtId="164" fontId="24" fillId="4" borderId="11" xfId="0" applyNumberFormat="1" applyFont="1" applyFill="1" applyBorder="1" applyAlignment="1">
      <alignment horizontal="center" vertical="center"/>
    </xf>
    <xf numFmtId="4" fontId="24" fillId="5" borderId="11" xfId="0" applyNumberFormat="1" applyFont="1" applyFill="1" applyBorder="1" applyAlignment="1">
      <alignment horizontal="center" vertical="center"/>
    </xf>
    <xf numFmtId="164" fontId="24" fillId="5" borderId="11" xfId="0" applyNumberFormat="1" applyFont="1" applyFill="1" applyBorder="1" applyAlignment="1">
      <alignment horizontal="center" vertical="center"/>
    </xf>
    <xf numFmtId="4" fontId="24" fillId="5" borderId="17" xfId="0" applyNumberFormat="1" applyFont="1" applyFill="1" applyBorder="1" applyAlignment="1">
      <alignment horizontal="center" vertical="center"/>
    </xf>
    <xf numFmtId="164" fontId="24" fillId="5" borderId="4" xfId="0" applyNumberFormat="1" applyFont="1" applyFill="1" applyBorder="1" applyAlignment="1">
      <alignment horizontal="center" vertical="center"/>
    </xf>
    <xf numFmtId="4" fontId="24" fillId="7" borderId="11" xfId="0" applyNumberFormat="1" applyFont="1" applyFill="1" applyBorder="1" applyAlignment="1">
      <alignment horizontal="center" vertical="center"/>
    </xf>
    <xf numFmtId="164" fontId="24" fillId="7" borderId="11" xfId="0" applyNumberFormat="1" applyFont="1" applyFill="1" applyBorder="1" applyAlignment="1">
      <alignment horizontal="center" vertical="center"/>
    </xf>
    <xf numFmtId="4" fontId="24" fillId="7" borderId="17" xfId="0" applyNumberFormat="1" applyFont="1" applyFill="1" applyBorder="1" applyAlignment="1">
      <alignment horizontal="center" vertical="center"/>
    </xf>
    <xf numFmtId="164" fontId="24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4" fillId="8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17" fillId="0" borderId="11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3" fontId="21" fillId="0" borderId="11" xfId="1" applyNumberFormat="1" applyFont="1" applyFill="1" applyBorder="1" applyAlignment="1">
      <alignment horizontal="center" vertical="center"/>
    </xf>
    <xf numFmtId="4" fontId="5" fillId="8" borderId="17" xfId="0" applyNumberFormat="1" applyFont="1" applyFill="1" applyBorder="1" applyAlignment="1">
      <alignment horizontal="center" vertical="center"/>
    </xf>
    <xf numFmtId="3" fontId="14" fillId="0" borderId="24" xfId="1" applyNumberFormat="1" applyFont="1" applyFill="1" applyBorder="1" applyAlignment="1">
      <alignment horizontal="center"/>
    </xf>
    <xf numFmtId="3" fontId="14" fillId="0" borderId="7" xfId="1" applyNumberFormat="1" applyFont="1" applyFill="1" applyBorder="1" applyAlignment="1">
      <alignment horizontal="center"/>
    </xf>
    <xf numFmtId="3" fontId="16" fillId="0" borderId="7" xfId="0" applyNumberFormat="1" applyFont="1" applyFill="1" applyBorder="1" applyAlignment="1">
      <alignment horizontal="center"/>
    </xf>
    <xf numFmtId="3" fontId="14" fillId="0" borderId="7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/>
    </xf>
    <xf numFmtId="0" fontId="17" fillId="7" borderId="4" xfId="0" applyFont="1" applyFill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21" fillId="3" borderId="2" xfId="1" applyNumberFormat="1" applyFont="1" applyFill="1" applyBorder="1" applyAlignment="1">
      <alignment horizontal="center" vertical="center"/>
    </xf>
    <xf numFmtId="3" fontId="21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8627717174298442E-2"/>
          <c:w val="0.88015364782941952"/>
          <c:h val="0.69486006186346361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271140</c:v>
                </c:pt>
                <c:pt idx="1">
                  <c:v>220460</c:v>
                </c:pt>
                <c:pt idx="2">
                  <c:v>265500</c:v>
                </c:pt>
                <c:pt idx="3">
                  <c:v>286760</c:v>
                </c:pt>
                <c:pt idx="4">
                  <c:v>280280</c:v>
                </c:pt>
                <c:pt idx="5">
                  <c:v>302980</c:v>
                </c:pt>
                <c:pt idx="6">
                  <c:v>374300</c:v>
                </c:pt>
                <c:pt idx="7">
                  <c:v>412500</c:v>
                </c:pt>
                <c:pt idx="8">
                  <c:v>299240</c:v>
                </c:pt>
                <c:pt idx="9">
                  <c:v>290440</c:v>
                </c:pt>
                <c:pt idx="10">
                  <c:v>260600</c:v>
                </c:pt>
                <c:pt idx="11">
                  <c:v>262100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261940</c:v>
                </c:pt>
                <c:pt idx="1">
                  <c:v>251600</c:v>
                </c:pt>
                <c:pt idx="2">
                  <c:v>267040</c:v>
                </c:pt>
                <c:pt idx="3">
                  <c:v>263340</c:v>
                </c:pt>
                <c:pt idx="4">
                  <c:v>286580</c:v>
                </c:pt>
                <c:pt idx="5">
                  <c:v>287060</c:v>
                </c:pt>
                <c:pt idx="6">
                  <c:v>376340</c:v>
                </c:pt>
                <c:pt idx="7">
                  <c:v>434900</c:v>
                </c:pt>
                <c:pt idx="8">
                  <c:v>325080</c:v>
                </c:pt>
                <c:pt idx="9">
                  <c:v>293000</c:v>
                </c:pt>
                <c:pt idx="10">
                  <c:v>263620</c:v>
                </c:pt>
                <c:pt idx="11">
                  <c:v>272200</c:v>
                </c:pt>
              </c:numCache>
            </c:numRef>
          </c:val>
        </c:ser>
        <c:ser>
          <c:idx val="2"/>
          <c:order val="2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269060</c:v>
                </c:pt>
                <c:pt idx="1">
                  <c:v>241300</c:v>
                </c:pt>
                <c:pt idx="2">
                  <c:v>297190</c:v>
                </c:pt>
                <c:pt idx="3">
                  <c:v>276690</c:v>
                </c:pt>
                <c:pt idx="4">
                  <c:v>305100</c:v>
                </c:pt>
                <c:pt idx="5">
                  <c:v>332440</c:v>
                </c:pt>
                <c:pt idx="6">
                  <c:v>382620</c:v>
                </c:pt>
                <c:pt idx="7">
                  <c:v>450020</c:v>
                </c:pt>
                <c:pt idx="8">
                  <c:v>332500</c:v>
                </c:pt>
                <c:pt idx="9">
                  <c:v>310360</c:v>
                </c:pt>
                <c:pt idx="10">
                  <c:v>291710</c:v>
                </c:pt>
                <c:pt idx="11">
                  <c:v>289020</c:v>
                </c:pt>
              </c:numCache>
            </c:numRef>
          </c:val>
        </c:ser>
        <c:marker val="1"/>
        <c:axId val="55988992"/>
        <c:axId val="55990528"/>
      </c:lineChart>
      <c:catAx>
        <c:axId val="55988992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5990528"/>
        <c:crossesAt val="0"/>
        <c:auto val="1"/>
        <c:lblAlgn val="ctr"/>
        <c:lblOffset val="100"/>
      </c:catAx>
      <c:valAx>
        <c:axId val="559905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5988992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56"/>
          <c:y val="0.88924017611389006"/>
          <c:w val="0.55565610859728509"/>
          <c:h val="7.3572535177524712E-2"/>
        </c:manualLayout>
      </c:layout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487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12042.122889283895</c:v>
                </c:pt>
                <c:pt idx="1">
                  <c:v>8421.7647737471762</c:v>
                </c:pt>
                <c:pt idx="2">
                  <c:v>8780.9301130703443</c:v>
                </c:pt>
                <c:pt idx="3">
                  <c:v>9287.1413236675653</c:v>
                </c:pt>
                <c:pt idx="4">
                  <c:v>11606.640183970329</c:v>
                </c:pt>
                <c:pt idx="5">
                  <c:v>11566.069452632481</c:v>
                </c:pt>
                <c:pt idx="6">
                  <c:v>10373.444294584064</c:v>
                </c:pt>
                <c:pt idx="7">
                  <c:v>8207.8368125973429</c:v>
                </c:pt>
                <c:pt idx="8">
                  <c:v>9758.2941872315387</c:v>
                </c:pt>
                <c:pt idx="9">
                  <c:v>13592.596775868551</c:v>
                </c:pt>
                <c:pt idx="10">
                  <c:v>8102.7712718006705</c:v>
                </c:pt>
                <c:pt idx="11">
                  <c:v>9812.7253974081177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8080.30905213191</c:v>
                </c:pt>
                <c:pt idx="1">
                  <c:v>8411.110513011412</c:v>
                </c:pt>
                <c:pt idx="2">
                  <c:v>10680.94723140082</c:v>
                </c:pt>
                <c:pt idx="3">
                  <c:v>6791.4929408230701</c:v>
                </c:pt>
                <c:pt idx="4">
                  <c:v>12601.591068388905</c:v>
                </c:pt>
                <c:pt idx="5">
                  <c:v>6044.9103834985481</c:v>
                </c:pt>
                <c:pt idx="6">
                  <c:v>10927.801141483929</c:v>
                </c:pt>
                <c:pt idx="7">
                  <c:v>11608.154600981276</c:v>
                </c:pt>
                <c:pt idx="8">
                  <c:v>10283.572644437769</c:v>
                </c:pt>
                <c:pt idx="9">
                  <c:v>9807.9273054971472</c:v>
                </c:pt>
                <c:pt idx="10">
                  <c:v>10536.447381596076</c:v>
                </c:pt>
                <c:pt idx="11">
                  <c:v>10211.322719535396</c:v>
                </c:pt>
              </c:numCache>
            </c:numRef>
          </c:val>
        </c:ser>
        <c:ser>
          <c:idx val="2"/>
          <c:order val="2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7250.2419437866783</c:v>
                </c:pt>
                <c:pt idx="1">
                  <c:v>5415.2249562442084</c:v>
                </c:pt>
                <c:pt idx="2">
                  <c:v>11010.101925254814</c:v>
                </c:pt>
                <c:pt idx="3">
                  <c:v>8122.8374343663127</c:v>
                </c:pt>
                <c:pt idx="4">
                  <c:v>7468.3908164315862</c:v>
                </c:pt>
                <c:pt idx="5">
                  <c:v>11305.244517656749</c:v>
                </c:pt>
                <c:pt idx="6">
                  <c:v>8584.7997529084732</c:v>
                </c:pt>
                <c:pt idx="7">
                  <c:v>8276.8248738803668</c:v>
                </c:pt>
                <c:pt idx="8">
                  <c:v>9303.4078039740543</c:v>
                </c:pt>
                <c:pt idx="9">
                  <c:v>7686.5396890764951</c:v>
                </c:pt>
                <c:pt idx="10">
                  <c:v>7609.5459693194689</c:v>
                </c:pt>
                <c:pt idx="11">
                  <c:v>10868.946772366931</c:v>
                </c:pt>
              </c:numCache>
            </c:numRef>
          </c:val>
        </c:ser>
        <c:marker val="1"/>
        <c:axId val="73863552"/>
        <c:axId val="73865856"/>
      </c:lineChart>
      <c:catAx>
        <c:axId val="7386355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3865856"/>
        <c:crossesAt val="0"/>
        <c:auto val="1"/>
        <c:lblAlgn val="ctr"/>
        <c:lblOffset val="100"/>
      </c:catAx>
      <c:valAx>
        <c:axId val="738658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386355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739"/>
          <c:w val="0.56490541422048313"/>
          <c:h val="9.6298415518016864E-2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571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13257.175278622086</c:v>
                </c:pt>
                <c:pt idx="1">
                  <c:v>2207.4680851063831</c:v>
                </c:pt>
                <c:pt idx="2">
                  <c:v>4600.4376899696044</c:v>
                </c:pt>
                <c:pt idx="3">
                  <c:v>4736.4721377912865</c:v>
                </c:pt>
                <c:pt idx="4">
                  <c:v>13615.811550151975</c:v>
                </c:pt>
                <c:pt idx="5">
                  <c:v>9460.577507598784</c:v>
                </c:pt>
                <c:pt idx="6">
                  <c:v>9868.6808510638293</c:v>
                </c:pt>
                <c:pt idx="7">
                  <c:v>4761.2056737588646</c:v>
                </c:pt>
                <c:pt idx="8">
                  <c:v>9510.0445795339401</c:v>
                </c:pt>
                <c:pt idx="9">
                  <c:v>8409.4022289766963</c:v>
                </c:pt>
                <c:pt idx="10">
                  <c:v>5095.1084093211748</c:v>
                </c:pt>
                <c:pt idx="11">
                  <c:v>8941.1732522796337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4737.4775703825926</c:v>
                </c:pt>
                <c:pt idx="1">
                  <c:v>8458.0096937197068</c:v>
                </c:pt>
                <c:pt idx="2">
                  <c:v>7813.1174590079409</c:v>
                </c:pt>
                <c:pt idx="3">
                  <c:v>7887.5281014746824</c:v>
                </c:pt>
                <c:pt idx="4">
                  <c:v>5183.9414251830458</c:v>
                </c:pt>
                <c:pt idx="5">
                  <c:v>7056.6092605960603</c:v>
                </c:pt>
                <c:pt idx="6">
                  <c:v>9772.5977106321552</c:v>
                </c:pt>
                <c:pt idx="7">
                  <c:v>11893.301020934308</c:v>
                </c:pt>
                <c:pt idx="8">
                  <c:v>10429.891719088377</c:v>
                </c:pt>
                <c:pt idx="9">
                  <c:v>8011.5458389192536</c:v>
                </c:pt>
                <c:pt idx="10">
                  <c:v>4799.4864391048777</c:v>
                </c:pt>
                <c:pt idx="11">
                  <c:v>4725.0757966381352</c:v>
                </c:pt>
              </c:numCache>
            </c:numRef>
          </c:val>
        </c:ser>
        <c:ser>
          <c:idx val="2"/>
          <c:order val="2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10562.289144572285</c:v>
                </c:pt>
                <c:pt idx="1">
                  <c:v>4464.3441720860428</c:v>
                </c:pt>
                <c:pt idx="2">
                  <c:v>13879.371685842922</c:v>
                </c:pt>
                <c:pt idx="3">
                  <c:v>11485.086543271635</c:v>
                </c:pt>
                <c:pt idx="4">
                  <c:v>5013.0345172586294</c:v>
                </c:pt>
                <c:pt idx="5">
                  <c:v>12295.651825912955</c:v>
                </c:pt>
                <c:pt idx="6">
                  <c:v>4352.1120560280142</c:v>
                </c:pt>
                <c:pt idx="7">
                  <c:v>19316.394197098547</c:v>
                </c:pt>
                <c:pt idx="8">
                  <c:v>12283.181590795397</c:v>
                </c:pt>
                <c:pt idx="9">
                  <c:v>9452.4382191095538</c:v>
                </c:pt>
                <c:pt idx="10">
                  <c:v>16099.073536768385</c:v>
                </c:pt>
                <c:pt idx="11">
                  <c:v>8392.4682341170592</c:v>
                </c:pt>
              </c:numCache>
            </c:numRef>
          </c:val>
        </c:ser>
        <c:marker val="1"/>
        <c:axId val="77928704"/>
        <c:axId val="78123008"/>
      </c:lineChart>
      <c:catAx>
        <c:axId val="7792870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8123008"/>
        <c:crossesAt val="0"/>
        <c:auto val="1"/>
        <c:lblAlgn val="ctr"/>
        <c:lblOffset val="100"/>
      </c:catAx>
      <c:valAx>
        <c:axId val="7812300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92870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7441602912218768"/>
          <c:y val="0.84650509662623552"/>
          <c:w val="0.60296436455376867"/>
          <c:h val="0.13048372651643403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8118</c:v>
                </c:pt>
                <c:pt idx="1">
                  <c:v>7891</c:v>
                </c:pt>
                <c:pt idx="2">
                  <c:v>7944</c:v>
                </c:pt>
                <c:pt idx="3">
                  <c:v>9410</c:v>
                </c:pt>
                <c:pt idx="4">
                  <c:v>11293</c:v>
                </c:pt>
                <c:pt idx="5">
                  <c:v>10698</c:v>
                </c:pt>
                <c:pt idx="6">
                  <c:v>13976</c:v>
                </c:pt>
                <c:pt idx="7">
                  <c:v>14928</c:v>
                </c:pt>
                <c:pt idx="8">
                  <c:v>12345</c:v>
                </c:pt>
                <c:pt idx="9">
                  <c:v>11800</c:v>
                </c:pt>
                <c:pt idx="10">
                  <c:v>9591</c:v>
                </c:pt>
                <c:pt idx="11">
                  <c:v>8705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9784</c:v>
                </c:pt>
                <c:pt idx="1">
                  <c:v>9425</c:v>
                </c:pt>
                <c:pt idx="2">
                  <c:v>11094</c:v>
                </c:pt>
                <c:pt idx="3">
                  <c:v>9480</c:v>
                </c:pt>
                <c:pt idx="4">
                  <c:v>10168</c:v>
                </c:pt>
                <c:pt idx="5">
                  <c:v>10988</c:v>
                </c:pt>
                <c:pt idx="6">
                  <c:v>14847</c:v>
                </c:pt>
                <c:pt idx="7">
                  <c:v>15337</c:v>
                </c:pt>
                <c:pt idx="8">
                  <c:v>12204</c:v>
                </c:pt>
                <c:pt idx="9">
                  <c:v>11173</c:v>
                </c:pt>
                <c:pt idx="10">
                  <c:v>9681</c:v>
                </c:pt>
                <c:pt idx="11">
                  <c:v>9617</c:v>
                </c:pt>
              </c:numCache>
            </c:numRef>
          </c:val>
        </c:ser>
        <c:ser>
          <c:idx val="2"/>
          <c:order val="2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10612.129671445324</c:v>
                </c:pt>
                <c:pt idx="1">
                  <c:v>8656.876192476675</c:v>
                </c:pt>
                <c:pt idx="2">
                  <c:v>10830.667436853439</c:v>
                </c:pt>
                <c:pt idx="3">
                  <c:v>11859.569395578426</c:v>
                </c:pt>
                <c:pt idx="4">
                  <c:v>12108.844894887012</c:v>
                </c:pt>
                <c:pt idx="5">
                  <c:v>12002.448213691818</c:v>
                </c:pt>
                <c:pt idx="6">
                  <c:v>15369.865392357648</c:v>
                </c:pt>
                <c:pt idx="7">
                  <c:v>17761.824922543718</c:v>
                </c:pt>
                <c:pt idx="8">
                  <c:v>12081.855519963588</c:v>
                </c:pt>
                <c:pt idx="9">
                  <c:v>12646.309176240136</c:v>
                </c:pt>
                <c:pt idx="10">
                  <c:v>10009.632041904832</c:v>
                </c:pt>
                <c:pt idx="11">
                  <c:v>9175.0189921055862</c:v>
                </c:pt>
              </c:numCache>
            </c:numRef>
          </c:val>
        </c:ser>
        <c:marker val="1"/>
        <c:axId val="83028992"/>
        <c:axId val="114156288"/>
      </c:lineChart>
      <c:catAx>
        <c:axId val="8302899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14156288"/>
        <c:crosses val="autoZero"/>
        <c:auto val="1"/>
        <c:lblAlgn val="ctr"/>
        <c:lblOffset val="100"/>
      </c:catAx>
      <c:valAx>
        <c:axId val="1141562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028992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0880059369272613"/>
          <c:y val="0.85056911988823958"/>
          <c:w val="0.58476362541403171"/>
          <c:h val="0.14943088011176034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10</xdr:row>
      <xdr:rowOff>0</xdr:rowOff>
    </xdr:from>
    <xdr:to>
      <xdr:col>16</xdr:col>
      <xdr:colOff>205740</xdr:colOff>
      <xdr:row>30</xdr:row>
      <xdr:rowOff>106680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42">
          <cell r="F42">
            <v>269060</v>
          </cell>
          <cell r="G42">
            <v>241300</v>
          </cell>
          <cell r="H42">
            <v>297190</v>
          </cell>
          <cell r="I42">
            <v>276690</v>
          </cell>
          <cell r="J42">
            <v>305100</v>
          </cell>
          <cell r="K42">
            <v>332440</v>
          </cell>
          <cell r="L42">
            <v>382620</v>
          </cell>
          <cell r="M42">
            <v>450020</v>
          </cell>
          <cell r="N42">
            <v>332500</v>
          </cell>
          <cell r="O42">
            <v>310360</v>
          </cell>
          <cell r="P42">
            <v>291710</v>
          </cell>
          <cell r="Q42">
            <v>289020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6">
          <cell r="E6">
            <v>10612.129671445324</v>
          </cell>
          <cell r="F6">
            <v>8656.876192476675</v>
          </cell>
          <cell r="G6">
            <v>10830.667436853439</v>
          </cell>
          <cell r="H6">
            <v>11859.569395578426</v>
          </cell>
          <cell r="I6">
            <v>12108.844894887012</v>
          </cell>
          <cell r="J6">
            <v>12002.448213691818</v>
          </cell>
          <cell r="K6">
            <v>15369.865392357648</v>
          </cell>
          <cell r="L6">
            <v>17761.824922543718</v>
          </cell>
          <cell r="M6">
            <v>12081.855519963588</v>
          </cell>
          <cell r="N6">
            <v>12646.309176240136</v>
          </cell>
          <cell r="O6">
            <v>10009.632041904832</v>
          </cell>
          <cell r="P6">
            <v>9175.0189921055862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49">
          <cell r="S49">
            <v>53259.7</v>
          </cell>
        </row>
      </sheetData>
      <sheetData sheetId="1"/>
      <sheetData sheetId="2">
        <row r="5">
          <cell r="F5">
            <v>39271.171642678717</v>
          </cell>
        </row>
        <row r="42">
          <cell r="F42">
            <v>261940</v>
          </cell>
          <cell r="G42">
            <v>251600</v>
          </cell>
          <cell r="H42">
            <v>267040</v>
          </cell>
          <cell r="I42">
            <v>263340</v>
          </cell>
          <cell r="J42">
            <v>286580</v>
          </cell>
          <cell r="K42">
            <v>287060</v>
          </cell>
          <cell r="L42">
            <v>376340</v>
          </cell>
          <cell r="M42">
            <v>434900</v>
          </cell>
          <cell r="N42">
            <v>325080</v>
          </cell>
          <cell r="O42">
            <v>293000</v>
          </cell>
          <cell r="P42">
            <v>263620</v>
          </cell>
          <cell r="Q42">
            <v>272200</v>
          </cell>
        </row>
      </sheetData>
      <sheetData sheetId="3"/>
      <sheetData sheetId="4">
        <row r="29">
          <cell r="S29">
            <v>63327.705000000002</v>
          </cell>
        </row>
      </sheetData>
      <sheetData sheetId="5"/>
      <sheetData sheetId="6">
        <row r="33">
          <cell r="S33">
            <v>24846.57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 refreshError="1"/>
      <sheetData sheetId="1" refreshError="1"/>
      <sheetData sheetId="2">
        <row r="42">
          <cell r="F42">
            <v>271140</v>
          </cell>
          <cell r="G42">
            <v>220460</v>
          </cell>
          <cell r="H42">
            <v>265500</v>
          </cell>
          <cell r="I42">
            <v>286760</v>
          </cell>
          <cell r="J42">
            <v>280280</v>
          </cell>
          <cell r="K42">
            <v>302980</v>
          </cell>
          <cell r="L42">
            <v>374300</v>
          </cell>
          <cell r="M42">
            <v>412500</v>
          </cell>
          <cell r="N42">
            <v>299240</v>
          </cell>
          <cell r="O42">
            <v>290440</v>
          </cell>
          <cell r="P42">
            <v>260600</v>
          </cell>
          <cell r="Q42">
            <v>262100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13">
          <cell r="C13">
            <v>7250.2419437866783</v>
          </cell>
          <cell r="D13">
            <v>5415.2249562442084</v>
          </cell>
          <cell r="E13">
            <v>11010.101925254814</v>
          </cell>
          <cell r="F13">
            <v>8122.8374343663127</v>
          </cell>
          <cell r="G13">
            <v>7468.3908164315862</v>
          </cell>
          <cell r="H13">
            <v>11305.244517656749</v>
          </cell>
          <cell r="I13">
            <v>8584.7997529084732</v>
          </cell>
          <cell r="J13">
            <v>8276.8248738803668</v>
          </cell>
          <cell r="K13">
            <v>9303.4078039740543</v>
          </cell>
          <cell r="L13">
            <v>7686.5396890764951</v>
          </cell>
          <cell r="M13">
            <v>7609.5459693194689</v>
          </cell>
          <cell r="N13">
            <v>10868.946772366931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C12">
            <v>182.32809630687615</v>
          </cell>
        </row>
        <row r="13">
          <cell r="C13">
            <v>8080.30905213191</v>
          </cell>
          <cell r="D13">
            <v>8411.110513011412</v>
          </cell>
          <cell r="E13">
            <v>10680.94723140082</v>
          </cell>
          <cell r="F13">
            <v>6791.4929408230701</v>
          </cell>
          <cell r="G13">
            <v>12601.591068388905</v>
          </cell>
          <cell r="H13">
            <v>6044.9103834985481</v>
          </cell>
          <cell r="I13">
            <v>10927.801141483929</v>
          </cell>
          <cell r="J13">
            <v>11608.154600981276</v>
          </cell>
          <cell r="K13">
            <v>10283.572644437769</v>
          </cell>
          <cell r="L13">
            <v>9807.9273054971472</v>
          </cell>
          <cell r="M13">
            <v>10536.447381596076</v>
          </cell>
          <cell r="N13">
            <v>10211.322719535396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3">
          <cell r="C13">
            <v>12042.122889283895</v>
          </cell>
          <cell r="D13">
            <v>8421.7647737471762</v>
          </cell>
          <cell r="E13">
            <v>8780.9301130703443</v>
          </cell>
          <cell r="F13">
            <v>9287.1413236675653</v>
          </cell>
          <cell r="G13">
            <v>11606.640183970329</v>
          </cell>
          <cell r="H13">
            <v>11566.069452632481</v>
          </cell>
          <cell r="I13">
            <v>10373.444294584064</v>
          </cell>
          <cell r="J13">
            <v>8207.8368125973429</v>
          </cell>
          <cell r="K13">
            <v>9758.2941872315387</v>
          </cell>
          <cell r="L13">
            <v>13592.596775868551</v>
          </cell>
          <cell r="M13">
            <v>8102.7712718006705</v>
          </cell>
          <cell r="N13">
            <v>9812.7253974081177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C12">
            <v>10562.289144572285</v>
          </cell>
          <cell r="D12">
            <v>4464.3441720860428</v>
          </cell>
          <cell r="E12">
            <v>13879.371685842922</v>
          </cell>
          <cell r="F12">
            <v>11485.086543271635</v>
          </cell>
          <cell r="G12">
            <v>5013.0345172586294</v>
          </cell>
          <cell r="H12">
            <v>12295.651825912955</v>
          </cell>
          <cell r="I12">
            <v>4352.1120560280142</v>
          </cell>
          <cell r="J12">
            <v>19316.394197098547</v>
          </cell>
          <cell r="K12">
            <v>12283.181590795397</v>
          </cell>
          <cell r="L12">
            <v>9452.4382191095538</v>
          </cell>
          <cell r="M12">
            <v>16099.073536768385</v>
          </cell>
          <cell r="N12">
            <v>8392.4682341170592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>
            <v>417.85737474299316</v>
          </cell>
        </row>
        <row r="12">
          <cell r="C12">
            <v>4737.4775703825926</v>
          </cell>
          <cell r="D12">
            <v>8458.0096937197068</v>
          </cell>
          <cell r="E12">
            <v>7813.1174590079409</v>
          </cell>
          <cell r="F12">
            <v>7887.5281014746824</v>
          </cell>
          <cell r="G12">
            <v>5183.9414251830458</v>
          </cell>
          <cell r="H12">
            <v>7056.6092605960603</v>
          </cell>
          <cell r="I12">
            <v>9772.5977106321552</v>
          </cell>
          <cell r="J12">
            <v>11893.301020934308</v>
          </cell>
          <cell r="K12">
            <v>10429.891719088377</v>
          </cell>
          <cell r="L12">
            <v>8011.5458389192536</v>
          </cell>
          <cell r="M12">
            <v>4799.4864391048777</v>
          </cell>
          <cell r="N12">
            <v>4725.0757966381352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2">
          <cell r="C12">
            <v>13257.175278622086</v>
          </cell>
          <cell r="D12">
            <v>2207.4680851063831</v>
          </cell>
          <cell r="E12">
            <v>4600.4376899696044</v>
          </cell>
          <cell r="F12">
            <v>4736.4721377912865</v>
          </cell>
          <cell r="G12">
            <v>13615.811550151975</v>
          </cell>
          <cell r="H12">
            <v>9460.577507598784</v>
          </cell>
          <cell r="I12">
            <v>9868.6808510638293</v>
          </cell>
          <cell r="J12">
            <v>4761.2056737588646</v>
          </cell>
          <cell r="K12">
            <v>9510.0445795339401</v>
          </cell>
          <cell r="L12">
            <v>8409.4022289766963</v>
          </cell>
          <cell r="M12">
            <v>5095.1084093211748</v>
          </cell>
          <cell r="N12">
            <v>8941.1732522796337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opLeftCell="A4" workbookViewId="0">
      <selection activeCell="D7" sqref="D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7" t="s">
        <v>18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0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2" t="s">
        <v>17</v>
      </c>
      <c r="P5" s="75" t="s">
        <v>0</v>
      </c>
      <c r="Q5" s="75" t="s">
        <v>19</v>
      </c>
    </row>
    <row r="6" spans="1:17" s="5" customFormat="1" ht="17.100000000000001" customHeight="1" thickBot="1">
      <c r="A6" s="1"/>
      <c r="B6" s="81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83"/>
      <c r="P6" s="76"/>
      <c r="Q6" s="76"/>
    </row>
    <row r="7" spans="1:17" s="5" customFormat="1" ht="17.100000000000001" customHeight="1">
      <c r="A7" s="17">
        <v>2017</v>
      </c>
      <c r="B7" s="27">
        <v>6232</v>
      </c>
      <c r="C7" s="26">
        <f>[1]AXARQUIA!F$42</f>
        <v>269060</v>
      </c>
      <c r="D7" s="16">
        <f>[1]AXARQUIA!G$42</f>
        <v>241300</v>
      </c>
      <c r="E7" s="16">
        <f>[1]AXARQUIA!H$42</f>
        <v>297190</v>
      </c>
      <c r="F7" s="16">
        <f>[1]AXARQUIA!I$42</f>
        <v>276690</v>
      </c>
      <c r="G7" s="16">
        <f>[1]AXARQUIA!J$42</f>
        <v>305100</v>
      </c>
      <c r="H7" s="16">
        <f>[1]AXARQUIA!K$42</f>
        <v>332440</v>
      </c>
      <c r="I7" s="16">
        <f>[1]AXARQUIA!L$42</f>
        <v>382620</v>
      </c>
      <c r="J7" s="16">
        <f>[1]AXARQUIA!M$42</f>
        <v>450020</v>
      </c>
      <c r="K7" s="16">
        <f>[1]AXARQUIA!N$42</f>
        <v>332500</v>
      </c>
      <c r="L7" s="16">
        <f>[1]AXARQUIA!O$42</f>
        <v>310360</v>
      </c>
      <c r="M7" s="16">
        <f>[1]AXARQUIA!P$42</f>
        <v>291710</v>
      </c>
      <c r="N7" s="16">
        <f>[1]AXARQUIA!Q$42</f>
        <v>289020</v>
      </c>
      <c r="O7" s="49">
        <f>SUM(C7:N7)</f>
        <v>3778010</v>
      </c>
      <c r="P7" s="50">
        <f>O7/B7</f>
        <v>606.22753530166881</v>
      </c>
      <c r="Q7" s="51">
        <f>P7/1000</f>
        <v>0.60622753530166884</v>
      </c>
    </row>
    <row r="8" spans="1:17" s="5" customFormat="1" ht="17.100000000000001" customHeight="1">
      <c r="A8" s="64">
        <v>2016</v>
      </c>
      <c r="B8" s="65">
        <v>6013</v>
      </c>
      <c r="C8" s="15">
        <f>[2]AXARQUIA!F42</f>
        <v>261940</v>
      </c>
      <c r="D8" s="66">
        <f>[2]AXARQUIA!G42</f>
        <v>251600</v>
      </c>
      <c r="E8" s="66">
        <f>[2]AXARQUIA!H42</f>
        <v>267040</v>
      </c>
      <c r="F8" s="66">
        <f>[2]AXARQUIA!I42</f>
        <v>263340</v>
      </c>
      <c r="G8" s="66">
        <f>[2]AXARQUIA!J42</f>
        <v>286580</v>
      </c>
      <c r="H8" s="66">
        <f>[2]AXARQUIA!K42</f>
        <v>287060</v>
      </c>
      <c r="I8" s="66">
        <f>[2]AXARQUIA!L42</f>
        <v>376340</v>
      </c>
      <c r="J8" s="66">
        <f>[2]AXARQUIA!M42</f>
        <v>434900</v>
      </c>
      <c r="K8" s="66">
        <f>[2]AXARQUIA!N42</f>
        <v>325080</v>
      </c>
      <c r="L8" s="66">
        <f>[2]AXARQUIA!O42</f>
        <v>293000</v>
      </c>
      <c r="M8" s="66">
        <f>[2]AXARQUIA!P42</f>
        <v>263620</v>
      </c>
      <c r="N8" s="66">
        <f>[2]AXARQUIA!Q42</f>
        <v>272200</v>
      </c>
      <c r="O8" s="49">
        <f>SUM(C8:N8)</f>
        <v>3582700</v>
      </c>
      <c r="P8" s="50">
        <f>O8/B8</f>
        <v>595.82571095958758</v>
      </c>
      <c r="Q8" s="51">
        <f>P8/1000</f>
        <v>0.59582571095958758</v>
      </c>
    </row>
    <row r="9" spans="1:17" s="6" customFormat="1" ht="15" thickBot="1">
      <c r="A9" s="18">
        <v>2015</v>
      </c>
      <c r="B9" s="28">
        <v>6103</v>
      </c>
      <c r="C9" s="31">
        <f>[3]AXARQUIA!F42</f>
        <v>271140</v>
      </c>
      <c r="D9" s="19">
        <f>[3]AXARQUIA!G42</f>
        <v>220460</v>
      </c>
      <c r="E9" s="19">
        <f>[3]AXARQUIA!H42</f>
        <v>265500</v>
      </c>
      <c r="F9" s="19">
        <f>[3]AXARQUIA!I42</f>
        <v>286760</v>
      </c>
      <c r="G9" s="19">
        <f>[3]AXARQUIA!J42</f>
        <v>280280</v>
      </c>
      <c r="H9" s="19">
        <f>[3]AXARQUIA!K42</f>
        <v>302980</v>
      </c>
      <c r="I9" s="19">
        <f>[3]AXARQUIA!L42</f>
        <v>374300</v>
      </c>
      <c r="J9" s="19">
        <f>[3]AXARQUIA!M42</f>
        <v>412500</v>
      </c>
      <c r="K9" s="19">
        <f>[3]AXARQUIA!N42</f>
        <v>299240</v>
      </c>
      <c r="L9" s="19">
        <f>[3]AXARQUIA!O42</f>
        <v>290440</v>
      </c>
      <c r="M9" s="19">
        <f>[3]AXARQUIA!P42</f>
        <v>260600</v>
      </c>
      <c r="N9" s="31">
        <f>[3]AXARQUIA!Q42</f>
        <v>262100</v>
      </c>
      <c r="O9" s="46">
        <f>SUM(C9:N9)</f>
        <v>3526300</v>
      </c>
      <c r="P9" s="47">
        <f>O9/B9</f>
        <v>577.79780435851217</v>
      </c>
      <c r="Q9" s="48">
        <f>P9/1000</f>
        <v>0.57779780435851213</v>
      </c>
    </row>
    <row r="23" ht="15.75" customHeight="1"/>
    <row r="33" spans="2:13"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7" t="s">
        <v>20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/>
    <row r="4" spans="1:17" ht="17.25" customHeight="1" thickBot="1"/>
    <row r="5" spans="1:17" ht="16.5" customHeight="1">
      <c r="A5" s="5"/>
      <c r="B5" s="86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9"/>
      <c r="P6" s="85"/>
      <c r="Q6" s="85"/>
    </row>
    <row r="7" spans="1:17" s="13" customFormat="1" ht="17.100000000000001" customHeight="1">
      <c r="A7" s="17">
        <v>2017</v>
      </c>
      <c r="B7" s="27">
        <v>6232</v>
      </c>
      <c r="C7" s="26">
        <f>'[4]Por Municipio - 2017'!C$13</f>
        <v>7250.2419437866783</v>
      </c>
      <c r="D7" s="16">
        <f>'[4]Por Municipio - 2017'!D$13</f>
        <v>5415.2249562442084</v>
      </c>
      <c r="E7" s="16">
        <f>'[4]Por Municipio - 2017'!E$13</f>
        <v>11010.101925254814</v>
      </c>
      <c r="F7" s="16">
        <f>'[4]Por Municipio - 2017'!F$13</f>
        <v>8122.8374343663127</v>
      </c>
      <c r="G7" s="16">
        <f>'[4]Por Municipio - 2017'!G$13</f>
        <v>7468.3908164315862</v>
      </c>
      <c r="H7" s="16">
        <f>'[4]Por Municipio - 2017'!H$13</f>
        <v>11305.244517656749</v>
      </c>
      <c r="I7" s="16">
        <f>'[4]Por Municipio - 2017'!I$13</f>
        <v>8584.7997529084732</v>
      </c>
      <c r="J7" s="16">
        <f>'[4]Por Municipio - 2017'!J$13</f>
        <v>8276.8248738803668</v>
      </c>
      <c r="K7" s="16">
        <f>'[4]Por Municipio - 2017'!K$13</f>
        <v>9303.4078039740543</v>
      </c>
      <c r="L7" s="16">
        <f>'[4]Por Municipio - 2017'!L$13</f>
        <v>7686.5396890764951</v>
      </c>
      <c r="M7" s="16">
        <f>'[4]Por Municipio - 2017'!M$13</f>
        <v>7609.5459693194689</v>
      </c>
      <c r="N7" s="16">
        <f>'[4]Por Municipio - 2017'!N$13</f>
        <v>10868.946772366931</v>
      </c>
      <c r="O7" s="49">
        <f>SUM(C7:N7)</f>
        <v>102902.10645526614</v>
      </c>
      <c r="P7" s="52">
        <f>O7/B7</f>
        <v>16.5118912797282</v>
      </c>
      <c r="Q7" s="53">
        <f>P7/1000</f>
        <v>1.65118912797282E-2</v>
      </c>
    </row>
    <row r="8" spans="1:17" s="13" customFormat="1" ht="17.100000000000001" customHeight="1">
      <c r="A8" s="64">
        <v>2016</v>
      </c>
      <c r="B8" s="65">
        <v>6013</v>
      </c>
      <c r="C8" s="15">
        <f>'[5]Por Municipio - 2016'!C13</f>
        <v>8080.30905213191</v>
      </c>
      <c r="D8" s="66">
        <f>'[5]Por Municipio - 2016'!D13</f>
        <v>8411.110513011412</v>
      </c>
      <c r="E8" s="66">
        <f>'[5]Por Municipio - 2016'!E13</f>
        <v>10680.94723140082</v>
      </c>
      <c r="F8" s="66">
        <f>'[5]Por Municipio - 2016'!F13</f>
        <v>6791.4929408230701</v>
      </c>
      <c r="G8" s="66">
        <f>'[5]Por Municipio - 2016'!G13</f>
        <v>12601.591068388905</v>
      </c>
      <c r="H8" s="66">
        <f>'[5]Por Municipio - 2016'!H13</f>
        <v>6044.9103834985481</v>
      </c>
      <c r="I8" s="66">
        <f>'[5]Por Municipio - 2016'!I13</f>
        <v>10927.801141483929</v>
      </c>
      <c r="J8" s="66">
        <f>'[5]Por Municipio - 2016'!J13</f>
        <v>11608.154600981276</v>
      </c>
      <c r="K8" s="66">
        <f>'[5]Por Municipio - 2016'!K13</f>
        <v>10283.572644437769</v>
      </c>
      <c r="L8" s="66">
        <f>'[5]Por Municipio - 2016'!L13</f>
        <v>9807.9273054971472</v>
      </c>
      <c r="M8" s="66">
        <f>'[5]Por Municipio - 2016'!M13</f>
        <v>10536.447381596076</v>
      </c>
      <c r="N8" s="66">
        <f>'[5]Por Municipio - 2016'!N13</f>
        <v>10211.322719535396</v>
      </c>
      <c r="O8" s="49">
        <f>SUM(C8:N8)</f>
        <v>115985.58698278626</v>
      </c>
      <c r="P8" s="52">
        <f>O8/B8</f>
        <v>19.289138031396352</v>
      </c>
      <c r="Q8" s="53">
        <f>P8/1000</f>
        <v>1.9289138031396352E-2</v>
      </c>
    </row>
    <row r="9" spans="1:17" s="7" customFormat="1" ht="15" thickBot="1">
      <c r="A9" s="18">
        <v>2015</v>
      </c>
      <c r="B9" s="28">
        <v>6103</v>
      </c>
      <c r="C9" s="31">
        <f>'[6]Por Municipio - 2015'!C13</f>
        <v>12042.122889283895</v>
      </c>
      <c r="D9" s="19">
        <f>'[6]Por Municipio - 2015'!D13</f>
        <v>8421.7647737471762</v>
      </c>
      <c r="E9" s="19">
        <f>'[6]Por Municipio - 2015'!E13</f>
        <v>8780.9301130703443</v>
      </c>
      <c r="F9" s="19">
        <f>'[6]Por Municipio - 2015'!F13</f>
        <v>9287.1413236675653</v>
      </c>
      <c r="G9" s="19">
        <f>'[6]Por Municipio - 2015'!G13</f>
        <v>11606.640183970329</v>
      </c>
      <c r="H9" s="19">
        <f>'[6]Por Municipio - 2015'!H13</f>
        <v>11566.069452632481</v>
      </c>
      <c r="I9" s="19">
        <f>'[6]Por Municipio - 2015'!I13</f>
        <v>10373.444294584064</v>
      </c>
      <c r="J9" s="19">
        <f>'[6]Por Municipio - 2015'!J13</f>
        <v>8207.8368125973429</v>
      </c>
      <c r="K9" s="19">
        <f>'[6]Por Municipio - 2015'!K13</f>
        <v>9758.2941872315387</v>
      </c>
      <c r="L9" s="19">
        <f>'[6]Por Municipio - 2015'!L13</f>
        <v>13592.596775868551</v>
      </c>
      <c r="M9" s="19">
        <f>'[6]Por Municipio - 2015'!M13</f>
        <v>8102.7712718006705</v>
      </c>
      <c r="N9" s="31">
        <f>'[6]Por Municipio - 2015'!N13</f>
        <v>9812.7253974081177</v>
      </c>
      <c r="O9" s="46">
        <f>SUM(C9:N9)</f>
        <v>121552.33747586209</v>
      </c>
      <c r="P9" s="54">
        <f>O9/B9</f>
        <v>19.916817544791428</v>
      </c>
      <c r="Q9" s="55">
        <f>P9/1000</f>
        <v>1.9916817544791427E-2</v>
      </c>
    </row>
    <row r="32" spans="2:14">
      <c r="B32" s="78" t="s">
        <v>15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7" t="s">
        <v>21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A5" s="5"/>
      <c r="B5" s="92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94" t="s">
        <v>17</v>
      </c>
      <c r="P5" s="90" t="s">
        <v>0</v>
      </c>
      <c r="Q5" s="90" t="s">
        <v>19</v>
      </c>
    </row>
    <row r="6" spans="1:17" ht="17.100000000000001" customHeight="1" thickBot="1">
      <c r="A6" s="5"/>
      <c r="B6" s="93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5"/>
      <c r="P6" s="91"/>
      <c r="Q6" s="91"/>
    </row>
    <row r="7" spans="1:17" s="13" customFormat="1" ht="17.100000000000001" customHeight="1">
      <c r="A7" s="17">
        <v>2017</v>
      </c>
      <c r="B7" s="27">
        <v>6232</v>
      </c>
      <c r="C7" s="26">
        <f>'[7]VIDRIO POR MUNICIPIOS'!C$12</f>
        <v>10562.289144572285</v>
      </c>
      <c r="D7" s="16">
        <f>'[7]VIDRIO POR MUNICIPIOS'!D$12</f>
        <v>4464.3441720860428</v>
      </c>
      <c r="E7" s="16">
        <f>'[7]VIDRIO POR MUNICIPIOS'!E$12</f>
        <v>13879.371685842922</v>
      </c>
      <c r="F7" s="16">
        <f>'[7]VIDRIO POR MUNICIPIOS'!F$12</f>
        <v>11485.086543271635</v>
      </c>
      <c r="G7" s="16">
        <f>'[7]VIDRIO POR MUNICIPIOS'!G$12</f>
        <v>5013.0345172586294</v>
      </c>
      <c r="H7" s="16">
        <f>'[7]VIDRIO POR MUNICIPIOS'!H$12</f>
        <v>12295.651825912955</v>
      </c>
      <c r="I7" s="16">
        <f>'[7]VIDRIO POR MUNICIPIOS'!I$12</f>
        <v>4352.1120560280142</v>
      </c>
      <c r="J7" s="16">
        <f>'[7]VIDRIO POR MUNICIPIOS'!J$12</f>
        <v>19316.394197098547</v>
      </c>
      <c r="K7" s="16">
        <f>'[7]VIDRIO POR MUNICIPIOS'!K$12</f>
        <v>12283.181590795397</v>
      </c>
      <c r="L7" s="16">
        <f>'[7]VIDRIO POR MUNICIPIOS'!L$12</f>
        <v>9452.4382191095538</v>
      </c>
      <c r="M7" s="16">
        <f>'[7]VIDRIO POR MUNICIPIOS'!M$12</f>
        <v>16099.073536768385</v>
      </c>
      <c r="N7" s="16">
        <f>'[7]VIDRIO POR MUNICIPIOS'!N$12</f>
        <v>8392.4682341170592</v>
      </c>
      <c r="O7" s="49">
        <f>SUM(C7:N7)</f>
        <v>127595.44572286142</v>
      </c>
      <c r="P7" s="56">
        <f>O7/B7</f>
        <v>20.474237118559277</v>
      </c>
      <c r="Q7" s="57">
        <f>P7/1000</f>
        <v>2.0474237118559276E-2</v>
      </c>
    </row>
    <row r="8" spans="1:17" s="13" customFormat="1" ht="17.100000000000001" customHeight="1">
      <c r="A8" s="64">
        <v>2016</v>
      </c>
      <c r="B8" s="65">
        <v>6013</v>
      </c>
      <c r="C8" s="15">
        <f>'[8]VIDRIO POR MUNICIPIOS'!C12</f>
        <v>4737.4775703825926</v>
      </c>
      <c r="D8" s="66">
        <f>'[8]VIDRIO POR MUNICIPIOS'!D12</f>
        <v>8458.0096937197068</v>
      </c>
      <c r="E8" s="66">
        <f>'[8]VIDRIO POR MUNICIPIOS'!E12</f>
        <v>7813.1174590079409</v>
      </c>
      <c r="F8" s="66">
        <f>'[8]VIDRIO POR MUNICIPIOS'!F12</f>
        <v>7887.5281014746824</v>
      </c>
      <c r="G8" s="66">
        <f>'[8]VIDRIO POR MUNICIPIOS'!G12</f>
        <v>5183.9414251830458</v>
      </c>
      <c r="H8" s="66">
        <f>'[8]VIDRIO POR MUNICIPIOS'!H12</f>
        <v>7056.6092605960603</v>
      </c>
      <c r="I8" s="66">
        <f>'[8]VIDRIO POR MUNICIPIOS'!I12</f>
        <v>9772.5977106321552</v>
      </c>
      <c r="J8" s="66">
        <f>'[8]VIDRIO POR MUNICIPIOS'!J12</f>
        <v>11893.301020934308</v>
      </c>
      <c r="K8" s="66">
        <f>'[8]VIDRIO POR MUNICIPIOS'!K12</f>
        <v>10429.891719088377</v>
      </c>
      <c r="L8" s="66">
        <f>'[8]VIDRIO POR MUNICIPIOS'!L12</f>
        <v>8011.5458389192536</v>
      </c>
      <c r="M8" s="66">
        <f>'[8]VIDRIO POR MUNICIPIOS'!M12</f>
        <v>4799.4864391048777</v>
      </c>
      <c r="N8" s="15">
        <f>'[8]VIDRIO POR MUNICIPIOS'!N12</f>
        <v>4725.0757966381352</v>
      </c>
      <c r="O8" s="49">
        <f>SUM(C8:N8)</f>
        <v>90768.582035681131</v>
      </c>
      <c r="P8" s="56">
        <f>O8/B8</f>
        <v>15.095390326905227</v>
      </c>
      <c r="Q8" s="57">
        <f>P8/1000</f>
        <v>1.5095390326905227E-2</v>
      </c>
    </row>
    <row r="9" spans="1:17" s="4" customFormat="1" ht="15" thickBot="1">
      <c r="A9" s="18">
        <v>2015</v>
      </c>
      <c r="B9" s="28">
        <v>6103</v>
      </c>
      <c r="C9" s="23">
        <f>'[9]VIDRIO POR MUNICIPIOS'!C12</f>
        <v>13257.175278622086</v>
      </c>
      <c r="D9" s="24">
        <f>'[9]VIDRIO POR MUNICIPIOS'!D12</f>
        <v>2207.4680851063831</v>
      </c>
      <c r="E9" s="24">
        <f>'[9]VIDRIO POR MUNICIPIOS'!E12</f>
        <v>4600.4376899696044</v>
      </c>
      <c r="F9" s="24">
        <f>'[9]VIDRIO POR MUNICIPIOS'!F12</f>
        <v>4736.4721377912865</v>
      </c>
      <c r="G9" s="24">
        <f>'[9]VIDRIO POR MUNICIPIOS'!G12</f>
        <v>13615.811550151975</v>
      </c>
      <c r="H9" s="24">
        <f>'[9]VIDRIO POR MUNICIPIOS'!H12</f>
        <v>9460.577507598784</v>
      </c>
      <c r="I9" s="24">
        <f>'[9]VIDRIO POR MUNICIPIOS'!I12</f>
        <v>9868.6808510638293</v>
      </c>
      <c r="J9" s="24">
        <f>'[9]VIDRIO POR MUNICIPIOS'!J12</f>
        <v>4761.2056737588646</v>
      </c>
      <c r="K9" s="24">
        <f>'[9]VIDRIO POR MUNICIPIOS'!K12</f>
        <v>9510.0445795339401</v>
      </c>
      <c r="L9" s="24">
        <f>'[9]VIDRIO POR MUNICIPIOS'!L12</f>
        <v>8409.4022289766963</v>
      </c>
      <c r="M9" s="24">
        <f>'[9]VIDRIO POR MUNICIPIOS'!M12</f>
        <v>5095.1084093211748</v>
      </c>
      <c r="N9" s="23">
        <f>'[9]VIDRIO POR MUNICIPIOS'!N12</f>
        <v>8941.1732522796337</v>
      </c>
      <c r="O9" s="46">
        <f>SUM(C9:N9)</f>
        <v>94463.557244174255</v>
      </c>
      <c r="P9" s="58">
        <f>O9/B9</f>
        <v>15.478216818642348</v>
      </c>
      <c r="Q9" s="59">
        <f>P9/1000</f>
        <v>1.5478216818642348E-2</v>
      </c>
    </row>
    <row r="33" spans="2:13">
      <c r="B33" s="78" t="s">
        <v>15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R19" sqref="R1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7" t="s">
        <v>22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B5" s="102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8" t="s">
        <v>17</v>
      </c>
      <c r="P5" s="100" t="s">
        <v>0</v>
      </c>
      <c r="Q5" s="96" t="s">
        <v>19</v>
      </c>
    </row>
    <row r="6" spans="1:17" ht="17.100000000000001" customHeight="1" thickBot="1">
      <c r="B6" s="103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99"/>
      <c r="P6" s="101"/>
      <c r="Q6" s="97"/>
    </row>
    <row r="7" spans="1:17" ht="17.100000000000001" customHeight="1">
      <c r="A7" s="37">
        <v>2017</v>
      </c>
      <c r="B7" s="35">
        <v>6232</v>
      </c>
      <c r="C7" s="60">
        <f>'[10]1.2'!E6</f>
        <v>10612.129671445324</v>
      </c>
      <c r="D7" s="60">
        <f>'[10]1.2'!F6</f>
        <v>8656.876192476675</v>
      </c>
      <c r="E7" s="60">
        <f>'[10]1.2'!G6</f>
        <v>10830.667436853439</v>
      </c>
      <c r="F7" s="60">
        <f>'[10]1.2'!H6</f>
        <v>11859.569395578426</v>
      </c>
      <c r="G7" s="60">
        <f>'[10]1.2'!I6</f>
        <v>12108.844894887012</v>
      </c>
      <c r="H7" s="60">
        <f>'[10]1.2'!J6</f>
        <v>12002.448213691818</v>
      </c>
      <c r="I7" s="60">
        <f>'[10]1.2'!K6</f>
        <v>15369.865392357648</v>
      </c>
      <c r="J7" s="60">
        <f>'[10]1.2'!L6</f>
        <v>17761.824922543718</v>
      </c>
      <c r="K7" s="60">
        <f>'[10]1.2'!M6</f>
        <v>12081.855519963588</v>
      </c>
      <c r="L7" s="60">
        <f>'[10]1.2'!N6</f>
        <v>12646.309176240136</v>
      </c>
      <c r="M7" s="60">
        <f>'[10]1.2'!O6</f>
        <v>10009.632041904832</v>
      </c>
      <c r="N7" s="60">
        <f>'[10]1.2'!P6</f>
        <v>9175.0189921055862</v>
      </c>
      <c r="O7" s="42">
        <f>SUM(C7:N7)</f>
        <v>143115.0418500482</v>
      </c>
      <c r="P7" s="44">
        <f>O7/B7</f>
        <v>22.964544584410817</v>
      </c>
      <c r="Q7" s="63">
        <f>P7/1000</f>
        <v>2.2964544584410818E-2</v>
      </c>
    </row>
    <row r="8" spans="1:17" ht="17.100000000000001" customHeight="1">
      <c r="A8" s="67">
        <v>2016</v>
      </c>
      <c r="B8" s="68">
        <v>6013</v>
      </c>
      <c r="C8" s="60">
        <v>9784</v>
      </c>
      <c r="D8" s="61">
        <v>9425</v>
      </c>
      <c r="E8" s="62">
        <v>11094</v>
      </c>
      <c r="F8" s="62">
        <v>9480</v>
      </c>
      <c r="G8" s="62">
        <v>10168</v>
      </c>
      <c r="H8" s="62">
        <v>10988</v>
      </c>
      <c r="I8" s="62">
        <v>14847</v>
      </c>
      <c r="J8" s="62">
        <v>15337</v>
      </c>
      <c r="K8" s="62">
        <v>12204</v>
      </c>
      <c r="L8" s="62">
        <v>11173</v>
      </c>
      <c r="M8" s="62">
        <v>9681</v>
      </c>
      <c r="N8" s="61">
        <v>9617</v>
      </c>
      <c r="O8" s="42">
        <f>SUM(C8:N8)</f>
        <v>133798</v>
      </c>
      <c r="P8" s="44">
        <f>O8/B8</f>
        <v>22.251455180442374</v>
      </c>
      <c r="Q8" s="63">
        <f>P8/1000</f>
        <v>2.2251455180442373E-2</v>
      </c>
    </row>
    <row r="9" spans="1:17" s="4" customFormat="1" ht="15" thickBot="1">
      <c r="A9" s="38">
        <v>2015</v>
      </c>
      <c r="B9" s="36">
        <v>6103</v>
      </c>
      <c r="C9" s="70">
        <v>8118</v>
      </c>
      <c r="D9" s="71">
        <v>7891</v>
      </c>
      <c r="E9" s="71">
        <v>7944</v>
      </c>
      <c r="F9" s="71">
        <v>9410</v>
      </c>
      <c r="G9" s="71">
        <v>11293</v>
      </c>
      <c r="H9" s="71">
        <v>10698</v>
      </c>
      <c r="I9" s="71">
        <v>13976</v>
      </c>
      <c r="J9" s="71">
        <v>14928</v>
      </c>
      <c r="K9" s="71">
        <v>12345</v>
      </c>
      <c r="L9" s="72">
        <v>11800</v>
      </c>
      <c r="M9" s="73">
        <v>9591</v>
      </c>
      <c r="N9" s="74">
        <v>8705</v>
      </c>
      <c r="O9" s="43">
        <f>SUM(C9:N9)</f>
        <v>126699</v>
      </c>
      <c r="P9" s="69">
        <f>O9/B9</f>
        <v>20.760117974766509</v>
      </c>
      <c r="Q9" s="45">
        <f>P9/1000</f>
        <v>2.0760117974766509E-2</v>
      </c>
    </row>
    <row r="12" spans="1:17">
      <c r="H12" s="11"/>
    </row>
    <row r="33" spans="2:10">
      <c r="B33" s="78" t="s">
        <v>15</v>
      </c>
      <c r="C33" s="78"/>
      <c r="D33" s="78"/>
      <c r="E33" s="78"/>
      <c r="F33" s="78"/>
      <c r="G33" s="78"/>
      <c r="H33" s="78"/>
      <c r="I33" s="78"/>
      <c r="J33" s="78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