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filterPrivacy="1" defaultThemeVersion="124226"/>
  <bookViews>
    <workbookView xWindow="0" yWindow="0" windowWidth="20400" windowHeight="7530" activeTab="3" xr2:uid="{00000000-000D-0000-FFFF-FFFF00000000}"/>
  </bookViews>
  <sheets>
    <sheet name="RSU" sheetId="1" r:id="rId1"/>
    <sheet name="PAPEL" sheetId="2" r:id="rId2"/>
    <sheet name="VIDRIO" sheetId="3" r:id="rId3"/>
    <sheet name="ENVASES" sheetId="4" r:id="rId4"/>
  </sheets>
  <externalReferences>
    <externalReference r:id="rId5"/>
    <externalReference r:id="rId6"/>
  </externalReferences>
  <calcPr calcId="171027"/>
</workbook>
</file>

<file path=xl/calcChain.xml><?xml version="1.0" encoding="utf-8"?>
<calcChain xmlns="http://schemas.openxmlformats.org/spreadsheetml/2006/main">
  <c r="H98" i="2" l="1"/>
  <c r="G98" i="2"/>
  <c r="F98" i="2"/>
  <c r="E98" i="2"/>
  <c r="G98" i="4"/>
  <c r="F98" i="4"/>
  <c r="E98" i="4"/>
  <c r="D98" i="4"/>
  <c r="C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E97" i="3"/>
  <c r="C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3" i="1"/>
  <c r="D12" i="1"/>
  <c r="D11" i="1"/>
  <c r="D10" i="1"/>
  <c r="D9" i="1"/>
  <c r="D8" i="1"/>
  <c r="D7" i="1"/>
  <c r="D6" i="1"/>
  <c r="D5" i="1"/>
  <c r="D4" i="1"/>
  <c r="D95" i="1" l="1"/>
  <c r="D97" i="3"/>
</calcChain>
</file>

<file path=xl/sharedStrings.xml><?xml version="1.0" encoding="utf-8"?>
<sst xmlns="http://schemas.openxmlformats.org/spreadsheetml/2006/main" count="396" uniqueCount="235">
  <si>
    <t>AÑO 2014</t>
  </si>
  <si>
    <t>MUNICIPIO</t>
  </si>
  <si>
    <t>POBLACIÓN 2013</t>
  </si>
  <si>
    <t>Total Toneladas Municipio / Anual</t>
  </si>
  <si>
    <t>ALAMEDA</t>
  </si>
  <si>
    <t>ALCAUCIN</t>
  </si>
  <si>
    <t>ALFARNATE</t>
  </si>
  <si>
    <t>ALFARNATEJO</t>
  </si>
  <si>
    <t>ALGARROBO</t>
  </si>
  <si>
    <t>ALGATOCIN</t>
  </si>
  <si>
    <t>ALH DE LA TORRE</t>
  </si>
  <si>
    <t>ALH EL GRANDE</t>
  </si>
  <si>
    <t>ALMACHAR</t>
  </si>
  <si>
    <t>ALMARGEN</t>
  </si>
  <si>
    <t>ALMOGIA</t>
  </si>
  <si>
    <t>ALORA</t>
  </si>
  <si>
    <t>ALOZAINA</t>
  </si>
  <si>
    <t>ALPANDEIRE</t>
  </si>
  <si>
    <t>ANTEQUERA</t>
  </si>
  <si>
    <t>ARCHEZ</t>
  </si>
  <si>
    <t>ARCHIDONA</t>
  </si>
  <si>
    <t>ARDALES</t>
  </si>
  <si>
    <t>ARENAS</t>
  </si>
  <si>
    <t>ARRIATE</t>
  </si>
  <si>
    <t>ATAJATE</t>
  </si>
  <si>
    <t>BENADALID</t>
  </si>
  <si>
    <t>BENALAURIA</t>
  </si>
  <si>
    <t>BENAMARGOSA</t>
  </si>
  <si>
    <t>BENAMOCARRA</t>
  </si>
  <si>
    <t>BENAOJAN</t>
  </si>
  <si>
    <t>BENARRABA</t>
  </si>
  <si>
    <t>BORGE, EL</t>
  </si>
  <si>
    <t>BURGO, EL</t>
  </si>
  <si>
    <t>CAMPILLOS</t>
  </si>
  <si>
    <t>CANIL. ACEITUNO</t>
  </si>
  <si>
    <t>CANIL. ALBAIDA</t>
  </si>
  <si>
    <t>CAÑETE LA REAL</t>
  </si>
  <si>
    <t>CARRATRACA</t>
  </si>
  <si>
    <t>CARTAJIMA</t>
  </si>
  <si>
    <t>CARTAMA</t>
  </si>
  <si>
    <t>CASABERMEJA</t>
  </si>
  <si>
    <t>CASARABONELA</t>
  </si>
  <si>
    <t>COIN</t>
  </si>
  <si>
    <t>COLMENAR</t>
  </si>
  <si>
    <t>COMARES</t>
  </si>
  <si>
    <t>COMPETA</t>
  </si>
  <si>
    <t>CORTES DE LA FRONTERA</t>
  </si>
  <si>
    <t>CUEVAS BAJAS</t>
  </si>
  <si>
    <t>CUEVAS DE SAN MARCOS</t>
  </si>
  <si>
    <t>CUEVAS DEL BECERRO</t>
  </si>
  <si>
    <t>CUTAR</t>
  </si>
  <si>
    <t>FARAJAN</t>
  </si>
  <si>
    <t>FRIGILIANA</t>
  </si>
  <si>
    <t>FUENTE PIEDRA</t>
  </si>
  <si>
    <t>GAUCIN</t>
  </si>
  <si>
    <t>GENALGUACIL</t>
  </si>
  <si>
    <t>GUARO</t>
  </si>
  <si>
    <t>HUMILLADERO</t>
  </si>
  <si>
    <t>IGUALEJA</t>
  </si>
  <si>
    <t>IZNATE</t>
  </si>
  <si>
    <t>JIMERA DE LIBAR</t>
  </si>
  <si>
    <t>JUBRIQUE</t>
  </si>
  <si>
    <t>JUZCAR</t>
  </si>
  <si>
    <t>MACHARAVIAYA</t>
  </si>
  <si>
    <t>MOCLINEJO</t>
  </si>
  <si>
    <t>MOLLINA</t>
  </si>
  <si>
    <t>MONDA</t>
  </si>
  <si>
    <t>MONTECORTO (RONDA)</t>
  </si>
  <si>
    <t>MONTEJAQUE</t>
  </si>
  <si>
    <t>NERJA</t>
  </si>
  <si>
    <t>PARAUTA</t>
  </si>
  <si>
    <t>PERIANA</t>
  </si>
  <si>
    <t>PIZARRA</t>
  </si>
  <si>
    <t>PUJERRA</t>
  </si>
  <si>
    <t>RINCON DE LA VICTORIA</t>
  </si>
  <si>
    <t>RIOGORDO</t>
  </si>
  <si>
    <t>RONDA</t>
  </si>
  <si>
    <t>SALARES</t>
  </si>
  <si>
    <t>SAYALONGA</t>
  </si>
  <si>
    <t>SEDELLA</t>
  </si>
  <si>
    <t>SERRATO (RONDA)</t>
  </si>
  <si>
    <t>SIERRA YEGUAS</t>
  </si>
  <si>
    <t>TEBA</t>
  </si>
  <si>
    <t>TOLOX</t>
  </si>
  <si>
    <t>TORROX</t>
  </si>
  <si>
    <t>TOTALAN</t>
  </si>
  <si>
    <t>VALLE ABDALAJIS</t>
  </si>
  <si>
    <t>VELEZ-MALAGA</t>
  </si>
  <si>
    <t>Vv ALGAIDAS</t>
  </si>
  <si>
    <t>Vv CONCEPCION</t>
  </si>
  <si>
    <t>Vv ROSARIO</t>
  </si>
  <si>
    <t>Vv TAPIA</t>
  </si>
  <si>
    <t>Vv TRABUCO</t>
  </si>
  <si>
    <t>VIÑUELA</t>
  </si>
  <si>
    <t>YUNQUERA</t>
  </si>
  <si>
    <t>TOTAL:</t>
  </si>
  <si>
    <t>TOTAL KG RECOGIDOS 2014</t>
  </si>
  <si>
    <t>CONT CARTON  IGLU</t>
  </si>
  <si>
    <t>CONT               CARTON                  SOTERRADOS</t>
  </si>
  <si>
    <t>CONT CARTON INDUSTRIALES</t>
  </si>
  <si>
    <t>CONT CARTON 3200 L Carga Lateral</t>
  </si>
  <si>
    <t>29001 Alameda</t>
  </si>
  <si>
    <t>29002 Alcaucín</t>
  </si>
  <si>
    <t>29003 Alfarnate</t>
  </si>
  <si>
    <t>29004 Alfarnatejo</t>
  </si>
  <si>
    <t>29005 Algarrobo</t>
  </si>
  <si>
    <t>29006 Algatocín</t>
  </si>
  <si>
    <t>29007 Alhaurín de la Torre</t>
  </si>
  <si>
    <t>29008 Alhaurín el Grande</t>
  </si>
  <si>
    <t>29009 Almáchar</t>
  </si>
  <si>
    <t>29010 Almargen</t>
  </si>
  <si>
    <t>29011 Almogía</t>
  </si>
  <si>
    <t>29012 Álora</t>
  </si>
  <si>
    <t>29013 Alozaina</t>
  </si>
  <si>
    <t>29014 Alpandeire</t>
  </si>
  <si>
    <t>29015 Antequera</t>
  </si>
  <si>
    <t>29016 Árchez</t>
  </si>
  <si>
    <t>29017 Archidona</t>
  </si>
  <si>
    <t>29018 Ardales</t>
  </si>
  <si>
    <t>29019 Arenas</t>
  </si>
  <si>
    <t>29020 Arriate</t>
  </si>
  <si>
    <t>29021 Atajate</t>
  </si>
  <si>
    <t>29022 Benadalid</t>
  </si>
  <si>
    <t>29024 Benalauría</t>
  </si>
  <si>
    <t>29026 Benamargosa</t>
  </si>
  <si>
    <t>29027 Benamocarra</t>
  </si>
  <si>
    <t>29028 Benaoján</t>
  </si>
  <si>
    <t>29029 Benarrabá</t>
  </si>
  <si>
    <t>29030 Borge (El)</t>
  </si>
  <si>
    <t>29031 Burgo (El)</t>
  </si>
  <si>
    <t>29032 Campillos</t>
  </si>
  <si>
    <t>29033 Canillas de Aceituno</t>
  </si>
  <si>
    <t>29034 Canillas de Albaida</t>
  </si>
  <si>
    <t>29035 Cañete la Real</t>
  </si>
  <si>
    <t>29036 Carratraca</t>
  </si>
  <si>
    <t>29037 Cartajima</t>
  </si>
  <si>
    <t>29038 Cártama</t>
  </si>
  <si>
    <t>29039 Casabermeja</t>
  </si>
  <si>
    <t>29040 Casarabonela</t>
  </si>
  <si>
    <t>29042 Coín</t>
  </si>
  <si>
    <t>29043 Colmenar</t>
  </si>
  <si>
    <t>29044 Comares</t>
  </si>
  <si>
    <t>29045 Cómpeta</t>
  </si>
  <si>
    <t>29046 Cortes de la Frontera</t>
  </si>
  <si>
    <t>29047 Cuevas Bajas</t>
  </si>
  <si>
    <t>29049 Cuevas de San Marcos</t>
  </si>
  <si>
    <t>29048 Cuevas del Becerro</t>
  </si>
  <si>
    <t>29050 Cútar</t>
  </si>
  <si>
    <t>29052 Faraján</t>
  </si>
  <si>
    <t>29053 Frigiliana</t>
  </si>
  <si>
    <t>29055 Fuente de Piedra</t>
  </si>
  <si>
    <t>29056 Gaucín</t>
  </si>
  <si>
    <t>29057 Genalguacil</t>
  </si>
  <si>
    <t>29058 Guaro</t>
  </si>
  <si>
    <t>29059 Humilladero</t>
  </si>
  <si>
    <t>29060 Igualeja</t>
  </si>
  <si>
    <t>29062 Iznate</t>
  </si>
  <si>
    <t>29063 Jimera de Líbar</t>
  </si>
  <si>
    <t>29064 Jubrique</t>
  </si>
  <si>
    <t>29065 Júzcar</t>
  </si>
  <si>
    <t>29066 Macharaviaya</t>
  </si>
  <si>
    <t>29071 Moclinejo</t>
  </si>
  <si>
    <t>29072 Mollina</t>
  </si>
  <si>
    <t>29073 Monda</t>
  </si>
  <si>
    <t>MONTECORTO (Ronda)</t>
  </si>
  <si>
    <t>29074 Montejaque</t>
  </si>
  <si>
    <t>29075 Nerja</t>
  </si>
  <si>
    <t>29077 Parauta</t>
  </si>
  <si>
    <t>29079 Periana</t>
  </si>
  <si>
    <t>29080 Pizarra</t>
  </si>
  <si>
    <t>29081 Pujerra</t>
  </si>
  <si>
    <t>29082 Rincón de la Victoria</t>
  </si>
  <si>
    <t>29083 Riogordo</t>
  </si>
  <si>
    <t>29084 Ronda</t>
  </si>
  <si>
    <t>29085 Salares</t>
  </si>
  <si>
    <t>29086 Sayalonga</t>
  </si>
  <si>
    <t>29087 Sedella</t>
  </si>
  <si>
    <t>SERRATO (Ronda)</t>
  </si>
  <si>
    <t>29088 Sierra de Yeguas</t>
  </si>
  <si>
    <t>29089 Teba</t>
  </si>
  <si>
    <t>29090 Tolox</t>
  </si>
  <si>
    <t>29091 Torrox</t>
  </si>
  <si>
    <t>29092 Totalán</t>
  </si>
  <si>
    <t>29093 Valle de Abdalajís</t>
  </si>
  <si>
    <t>29094 Vélez-Málaga</t>
  </si>
  <si>
    <t>29095 Villanueva de Algaidas</t>
  </si>
  <si>
    <t>29098 Villanueva de Tapia</t>
  </si>
  <si>
    <t>29096 Villanueva del Rosario</t>
  </si>
  <si>
    <t>29097 Villanueva del Trabuco</t>
  </si>
  <si>
    <t>Villanueva de La Concepción</t>
  </si>
  <si>
    <t>29099 Viñuela</t>
  </si>
  <si>
    <t>29100 Yunquera</t>
  </si>
  <si>
    <t>29004 Centro Cívico</t>
  </si>
  <si>
    <t>TOTAL</t>
  </si>
  <si>
    <t>RECOGIDA PAPEL/CARTÓN AÑO 2014</t>
  </si>
  <si>
    <t>RESUMEN VIDRIO</t>
  </si>
  <si>
    <t>AÑO 2.014</t>
  </si>
  <si>
    <t>HABITANTES 2013</t>
  </si>
  <si>
    <t>TOTAL KILOS RECOGIDOS 2014</t>
  </si>
  <si>
    <t>CONT VIDRIO</t>
  </si>
  <si>
    <t>ALCAUCÍN</t>
  </si>
  <si>
    <t>ALGATOCÍN</t>
  </si>
  <si>
    <t>ALHAURÍN DE LA TORRE</t>
  </si>
  <si>
    <t>ALHAURÍN EL GRANDE</t>
  </si>
  <si>
    <t>ALMÁCHAR</t>
  </si>
  <si>
    <t>ALMOGÍA</t>
  </si>
  <si>
    <t>ÁLORA</t>
  </si>
  <si>
    <t>BENALAURÍA</t>
  </si>
  <si>
    <t>BENAOJÁN</t>
  </si>
  <si>
    <t>BENARRABÁ</t>
  </si>
  <si>
    <t>CANILLAS DE ACEITUNO</t>
  </si>
  <si>
    <t>CANILLAS DE ALBAIDAS</t>
  </si>
  <si>
    <t>CÁRTAMA</t>
  </si>
  <si>
    <t>COÍN</t>
  </si>
  <si>
    <t>CÚTAR</t>
  </si>
  <si>
    <t>FARAJÁN</t>
  </si>
  <si>
    <t>GAUCÍN</t>
  </si>
  <si>
    <t>GENAGUACIL</t>
  </si>
  <si>
    <t>JIMERA DE LÍBAR</t>
  </si>
  <si>
    <t>JÚZCAR</t>
  </si>
  <si>
    <t>SIERRA DE YEGUAS</t>
  </si>
  <si>
    <t>TOTALÁN</t>
  </si>
  <si>
    <t>VALLE DE ABDALAJÍS</t>
  </si>
  <si>
    <t>VÉLEZ MÁLAGA</t>
  </si>
  <si>
    <t>Vª DE ALGAIDAS</t>
  </si>
  <si>
    <t>Vª DE LA CONCEPCIÓN</t>
  </si>
  <si>
    <t>Vª DE TAPIA</t>
  </si>
  <si>
    <t>Vª DEL ROSARIO</t>
  </si>
  <si>
    <t>Vª DEL TRABUCO</t>
  </si>
  <si>
    <t>VIÑUELA, LA</t>
  </si>
  <si>
    <t>RESUMEN ENVASES</t>
  </si>
  <si>
    <t>CONT CARGA LATERAL</t>
  </si>
  <si>
    <t>CONT CARGA SUPERIOR</t>
  </si>
  <si>
    <t>CONT CARGA TRASERA</t>
  </si>
  <si>
    <t>Litros de capacidad         por Habitante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</si>
</sst>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Arial"/>
    </font>
    <font>
      <i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i/>
      <u/>
      <sz val="16"/>
      <color indexed="8"/>
      <name val="Arial"/>
      <family val="2"/>
    </font>
    <font>
      <b/>
      <i/>
      <sz val="8"/>
      <color indexed="8"/>
      <name val="Calibri"/>
      <family val="2"/>
    </font>
    <font>
      <sz val="11"/>
      <color indexed="16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u/>
      <sz val="12"/>
      <color indexed="8"/>
      <name val="Arial"/>
      <family val="2"/>
    </font>
    <font>
      <i/>
      <u/>
      <sz val="11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16"/>
      <name val="Arial"/>
      <family val="2"/>
    </font>
    <font>
      <i/>
      <sz val="11"/>
      <color indexed="8"/>
      <name val="Arial"/>
      <family val="2"/>
    </font>
    <font>
      <b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7"/>
      </left>
      <right style="medium">
        <color indexed="64"/>
      </right>
      <top style="thin">
        <color indexed="47"/>
      </top>
      <bottom style="thin">
        <color indexed="47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" fontId="5" fillId="0" borderId="0"/>
    <xf numFmtId="0" fontId="4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3" fontId="4" fillId="0" borderId="5" xfId="1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0" xfId="0" applyFont="1"/>
    <xf numFmtId="0" fontId="3" fillId="4" borderId="1" xfId="2" applyFont="1" applyFill="1" applyBorder="1" applyAlignment="1">
      <alignment vertical="center"/>
    </xf>
    <xf numFmtId="3" fontId="3" fillId="4" borderId="12" xfId="2" applyNumberFormat="1" applyFont="1" applyFill="1" applyBorder="1" applyAlignment="1">
      <alignment horizontal="center" vertical="center" wrapText="1"/>
    </xf>
    <xf numFmtId="3" fontId="3" fillId="4" borderId="13" xfId="2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5" borderId="4" xfId="0" applyNumberFormat="1" applyFont="1" applyFill="1" applyBorder="1" applyAlignment="1">
      <alignment horizontal="left"/>
    </xf>
    <xf numFmtId="3" fontId="4" fillId="0" borderId="7" xfId="1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13" fillId="4" borderId="4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2" fillId="6" borderId="4" xfId="0" applyNumberFormat="1" applyFont="1" applyFill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0" fontId="2" fillId="7" borderId="15" xfId="0" applyFont="1" applyFill="1" applyBorder="1" applyAlignment="1">
      <alignment horizontal="center" vertical="justify"/>
    </xf>
    <xf numFmtId="3" fontId="14" fillId="7" borderId="8" xfId="0" applyNumberFormat="1" applyFont="1" applyFill="1" applyBorder="1" applyAlignment="1">
      <alignment vertical="justify"/>
    </xf>
    <xf numFmtId="3" fontId="9" fillId="0" borderId="11" xfId="0" applyNumberFormat="1" applyFont="1" applyFill="1" applyBorder="1" applyAlignment="1">
      <alignment horizontal="right"/>
    </xf>
    <xf numFmtId="3" fontId="13" fillId="4" borderId="16" xfId="0" applyNumberFormat="1" applyFont="1" applyFill="1" applyBorder="1" applyAlignment="1">
      <alignment horizontal="center"/>
    </xf>
    <xf numFmtId="3" fontId="13" fillId="4" borderId="17" xfId="0" applyNumberFormat="1" applyFont="1" applyFill="1" applyBorder="1" applyAlignment="1">
      <alignment horizontal="center"/>
    </xf>
    <xf numFmtId="3" fontId="13" fillId="4" borderId="18" xfId="0" applyNumberFormat="1" applyFont="1" applyFill="1" applyBorder="1" applyAlignment="1">
      <alignment horizontal="center"/>
    </xf>
    <xf numFmtId="3" fontId="9" fillId="0" borderId="0" xfId="0" applyNumberFormat="1" applyFont="1"/>
    <xf numFmtId="0" fontId="12" fillId="8" borderId="4" xfId="0" applyNumberFormat="1" applyFont="1" applyFill="1" applyBorder="1" applyAlignment="1">
      <alignment horizontal="left"/>
    </xf>
    <xf numFmtId="3" fontId="4" fillId="8" borderId="7" xfId="1" applyNumberFormat="1" applyFont="1" applyFill="1" applyBorder="1" applyAlignment="1">
      <alignment horizontal="right"/>
    </xf>
    <xf numFmtId="3" fontId="1" fillId="8" borderId="6" xfId="0" applyNumberFormat="1" applyFont="1" applyFill="1" applyBorder="1" applyAlignment="1">
      <alignment horizontal="right"/>
    </xf>
    <xf numFmtId="0" fontId="12" fillId="4" borderId="4" xfId="0" applyNumberFormat="1" applyFont="1" applyFill="1" applyBorder="1" applyAlignment="1">
      <alignment horizontal="left"/>
    </xf>
    <xf numFmtId="3" fontId="4" fillId="4" borderId="7" xfId="1" applyNumberFormat="1" applyFont="1" applyFill="1" applyBorder="1" applyAlignment="1">
      <alignment horizontal="right"/>
    </xf>
    <xf numFmtId="3" fontId="19" fillId="4" borderId="6" xfId="0" applyNumberFormat="1" applyFont="1" applyFill="1" applyBorder="1" applyAlignment="1">
      <alignment horizontal="right"/>
    </xf>
    <xf numFmtId="0" fontId="20" fillId="0" borderId="0" xfId="0" applyFont="1"/>
    <xf numFmtId="0" fontId="21" fillId="9" borderId="1" xfId="0" applyFont="1" applyFill="1" applyBorder="1" applyAlignment="1">
      <alignment horizontal="left" vertical="center" wrapText="1"/>
    </xf>
    <xf numFmtId="3" fontId="21" fillId="9" borderId="12" xfId="0" applyNumberFormat="1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22" xfId="0" applyFont="1" applyFill="1" applyBorder="1" applyAlignment="1">
      <alignment horizontal="center" vertical="center" wrapText="1"/>
    </xf>
    <xf numFmtId="0" fontId="22" fillId="5" borderId="4" xfId="0" applyNumberFormat="1" applyFont="1" applyFill="1" applyBorder="1" applyAlignment="1">
      <alignment horizontal="left"/>
    </xf>
    <xf numFmtId="3" fontId="4" fillId="0" borderId="14" xfId="1" applyNumberFormat="1" applyFont="1" applyFill="1" applyBorder="1" applyAlignment="1">
      <alignment horizontal="right"/>
    </xf>
    <xf numFmtId="4" fontId="20" fillId="9" borderId="23" xfId="0" applyNumberFormat="1" applyFont="1" applyFill="1" applyBorder="1"/>
    <xf numFmtId="0" fontId="13" fillId="9" borderId="24" xfId="0" applyFont="1" applyFill="1" applyBorder="1" applyAlignment="1">
      <alignment horizontal="center"/>
    </xf>
    <xf numFmtId="4" fontId="20" fillId="9" borderId="25" xfId="0" applyNumberFormat="1" applyFont="1" applyFill="1" applyBorder="1"/>
    <xf numFmtId="0" fontId="22" fillId="5" borderId="20" xfId="0" applyNumberFormat="1" applyFont="1" applyFill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4" fontId="20" fillId="9" borderId="27" xfId="0" applyNumberFormat="1" applyFont="1" applyFill="1" applyBorder="1"/>
    <xf numFmtId="3" fontId="17" fillId="9" borderId="28" xfId="0" applyNumberFormat="1" applyFont="1" applyFill="1" applyBorder="1" applyAlignment="1">
      <alignment horizontal="center"/>
    </xf>
    <xf numFmtId="2" fontId="23" fillId="0" borderId="0" xfId="0" applyNumberFormat="1" applyFont="1" applyAlignment="1">
      <alignment horizontal="right"/>
    </xf>
    <xf numFmtId="0" fontId="21" fillId="10" borderId="1" xfId="0" applyFont="1" applyFill="1" applyBorder="1" applyAlignment="1">
      <alignment horizontal="left" vertical="center" wrapText="1"/>
    </xf>
    <xf numFmtId="3" fontId="21" fillId="10" borderId="12" xfId="0" applyNumberFormat="1" applyFont="1" applyFill="1" applyBorder="1" applyAlignment="1">
      <alignment horizontal="center" vertical="center" wrapText="1"/>
    </xf>
    <xf numFmtId="0" fontId="21" fillId="10" borderId="21" xfId="0" applyFont="1" applyFill="1" applyBorder="1" applyAlignment="1">
      <alignment horizontal="center" vertical="center" wrapText="1"/>
    </xf>
    <xf numFmtId="0" fontId="21" fillId="10" borderId="29" xfId="0" applyFont="1" applyFill="1" applyBorder="1" applyAlignment="1">
      <alignment horizontal="center" vertical="center" wrapText="1"/>
    </xf>
    <xf numFmtId="0" fontId="21" fillId="10" borderId="30" xfId="0" applyFont="1" applyFill="1" applyBorder="1" applyAlignment="1">
      <alignment horizontal="center" vertical="center" wrapText="1"/>
    </xf>
    <xf numFmtId="0" fontId="21" fillId="10" borderId="12" xfId="0" applyFont="1" applyFill="1" applyBorder="1" applyAlignment="1">
      <alignment horizontal="center" vertical="center" wrapText="1"/>
    </xf>
    <xf numFmtId="2" fontId="21" fillId="10" borderId="19" xfId="0" applyNumberFormat="1" applyFont="1" applyFill="1" applyBorder="1" applyAlignment="1">
      <alignment horizontal="center" vertical="center" wrapText="1"/>
    </xf>
    <xf numFmtId="0" fontId="22" fillId="8" borderId="4" xfId="0" applyNumberFormat="1" applyFont="1" applyFill="1" applyBorder="1" applyAlignment="1">
      <alignment horizontal="left"/>
    </xf>
    <xf numFmtId="3" fontId="20" fillId="10" borderId="23" xfId="0" applyNumberFormat="1" applyFont="1" applyFill="1" applyBorder="1"/>
    <xf numFmtId="0" fontId="24" fillId="10" borderId="31" xfId="0" applyFont="1" applyFill="1" applyBorder="1" applyAlignment="1">
      <alignment horizontal="center"/>
    </xf>
    <xf numFmtId="0" fontId="24" fillId="10" borderId="7" xfId="0" applyFont="1" applyFill="1" applyBorder="1" applyAlignment="1">
      <alignment horizontal="center"/>
    </xf>
    <xf numFmtId="0" fontId="24" fillId="10" borderId="14" xfId="0" applyFont="1" applyFill="1" applyBorder="1" applyAlignment="1">
      <alignment horizontal="center"/>
    </xf>
    <xf numFmtId="2" fontId="16" fillId="10" borderId="6" xfId="0" applyNumberFormat="1" applyFont="1" applyFill="1" applyBorder="1" applyAlignment="1">
      <alignment horizontal="right"/>
    </xf>
    <xf numFmtId="0" fontId="24" fillId="10" borderId="32" xfId="0" applyFont="1" applyFill="1" applyBorder="1" applyAlignment="1">
      <alignment horizontal="center"/>
    </xf>
    <xf numFmtId="0" fontId="22" fillId="8" borderId="20" xfId="0" applyNumberFormat="1" applyFont="1" applyFill="1" applyBorder="1" applyAlignment="1">
      <alignment horizontal="right"/>
    </xf>
    <xf numFmtId="3" fontId="20" fillId="10" borderId="27" xfId="0" applyNumberFormat="1" applyFont="1" applyFill="1" applyBorder="1"/>
    <xf numFmtId="3" fontId="24" fillId="10" borderId="33" xfId="0" applyNumberFormat="1" applyFont="1" applyFill="1" applyBorder="1" applyAlignment="1">
      <alignment horizontal="center"/>
    </xf>
    <xf numFmtId="3" fontId="24" fillId="10" borderId="17" xfId="0" applyNumberFormat="1" applyFont="1" applyFill="1" applyBorder="1" applyAlignment="1">
      <alignment horizontal="center"/>
    </xf>
    <xf numFmtId="3" fontId="24" fillId="10" borderId="18" xfId="0" applyNumberFormat="1" applyFont="1" applyFill="1" applyBorder="1" applyAlignment="1">
      <alignment horizontal="center"/>
    </xf>
    <xf numFmtId="2" fontId="16" fillId="0" borderId="34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_Hoja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theme/theme1.xml" Type="http://schemas.openxmlformats.org/officeDocument/2006/relationships/theme"/>
<Relationship Id="rId8" Target="styles.xml" Type="http://schemas.openxmlformats.org/officeDocument/2006/relationships/styles"/>
<Relationship Id="rId9" Target="sharedStrings.xml" Type="http://schemas.openxmlformats.org/officeDocument/2006/relationships/sharedStrings"/>
</Relationships>

</file>

<file path=xl/externalLinks/_rels/externalLink1.xml.rels><?xml version="1.0" encoding="UTF-8" standalone="no"?>
<Relationships xmlns="http://schemas.openxmlformats.org/package/2006/relationships">
<Relationship Id="rId1" Target="file:///C:/Users/pescalante/AppData/Local/Microsoft/Windows/INetCache/Content.Outlook/71DOSJ02/RSU/Resumen%20Toneladas%20-%20RSU%20-%20Municipios%202014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file:///C:/Users/pescalante/AppData/Local/Microsoft/Windows/INetCache/Content.Outlook/71DOSJ02/VIDRIO/VIDRIO%20RUTAS%20MUNICIPIOS%20LOCALIDADES%20-%202%20014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QUERA"/>
      <sheetName val="AXARQUIA"/>
      <sheetName val="GUADALHORCE"/>
      <sheetName val="RONDA"/>
    </sheetNames>
    <sheetDataSet>
      <sheetData sheetId="0" refreshError="1">
        <row r="5">
          <cell r="R5">
            <v>2168.2892159257453</v>
          </cell>
        </row>
        <row r="6">
          <cell r="R6">
            <v>1086.3307840742548</v>
          </cell>
        </row>
        <row r="8">
          <cell r="R8">
            <v>2175.9907254788159</v>
          </cell>
        </row>
        <row r="9">
          <cell r="R9">
            <v>1439.4692745211842</v>
          </cell>
        </row>
        <row r="11">
          <cell r="R11">
            <v>3464.9025343189014</v>
          </cell>
        </row>
        <row r="12">
          <cell r="R12">
            <v>1428.152819429778</v>
          </cell>
        </row>
        <row r="13">
          <cell r="R13">
            <v>2166.9074551214362</v>
          </cell>
        </row>
        <row r="14">
          <cell r="R14">
            <v>638.05155227032742</v>
          </cell>
        </row>
        <row r="15">
          <cell r="R15">
            <v>594.66563885955645</v>
          </cell>
        </row>
        <row r="17">
          <cell r="R17">
            <v>933.04903511197119</v>
          </cell>
        </row>
        <row r="18">
          <cell r="R18">
            <v>915.67096488802883</v>
          </cell>
        </row>
        <row r="20">
          <cell r="R20">
            <v>2132.13573758965</v>
          </cell>
        </row>
        <row r="21">
          <cell r="R21">
            <v>2020.5942624103502</v>
          </cell>
        </row>
        <row r="23">
          <cell r="R23">
            <v>864.29966433621985</v>
          </cell>
        </row>
        <row r="24">
          <cell r="R24">
            <v>1093.7934138396756</v>
          </cell>
        </row>
        <row r="25">
          <cell r="R25">
            <v>3667.2509474060539</v>
          </cell>
        </row>
        <row r="26">
          <cell r="R26">
            <v>765.82444585683641</v>
          </cell>
        </row>
        <row r="27">
          <cell r="R27">
            <v>344.87458488917139</v>
          </cell>
        </row>
        <row r="28">
          <cell r="R28">
            <v>720.17928020974023</v>
          </cell>
        </row>
        <row r="29">
          <cell r="R29">
            <v>1474.1697942321443</v>
          </cell>
        </row>
        <row r="30">
          <cell r="R30">
            <v>1709.1578692301582</v>
          </cell>
        </row>
        <row r="32">
          <cell r="R32">
            <v>18157.347000000002</v>
          </cell>
        </row>
        <row r="33">
          <cell r="R33">
            <v>1457.05</v>
          </cell>
        </row>
        <row r="34">
          <cell r="R34">
            <v>997.34</v>
          </cell>
        </row>
        <row r="35">
          <cell r="R35">
            <v>1561.94</v>
          </cell>
        </row>
      </sheetData>
      <sheetData sheetId="1" refreshError="1">
        <row r="7">
          <cell r="R7">
            <v>921.02514269241851</v>
          </cell>
        </row>
        <row r="8">
          <cell r="R8">
            <v>481.87270683194009</v>
          </cell>
        </row>
        <row r="9">
          <cell r="R9">
            <v>370.4415105217642</v>
          </cell>
        </row>
        <row r="10">
          <cell r="R10">
            <v>153.85272412799077</v>
          </cell>
        </row>
        <row r="11">
          <cell r="R11">
            <v>1058.1482502162007</v>
          </cell>
        </row>
        <row r="13">
          <cell r="R13">
            <v>989.95636829080968</v>
          </cell>
        </row>
        <row r="14">
          <cell r="R14">
            <v>302.70066643911593</v>
          </cell>
        </row>
        <row r="15">
          <cell r="R15">
            <v>236.25417868418805</v>
          </cell>
        </row>
        <row r="16">
          <cell r="R16">
            <v>160.49876269306253</v>
          </cell>
        </row>
        <row r="17">
          <cell r="R17">
            <v>411.83982507039843</v>
          </cell>
        </row>
        <row r="18">
          <cell r="R18">
            <v>614.71026111442961</v>
          </cell>
        </row>
        <row r="19">
          <cell r="R19">
            <v>315.86156497994705</v>
          </cell>
        </row>
        <row r="20">
          <cell r="R20">
            <v>212.17936428022867</v>
          </cell>
        </row>
        <row r="21">
          <cell r="R21">
            <v>517.76900844781983</v>
          </cell>
        </row>
        <row r="23">
          <cell r="R23">
            <v>658.93489515001613</v>
          </cell>
        </row>
        <row r="24">
          <cell r="R24">
            <v>588.36878481557153</v>
          </cell>
        </row>
        <row r="25">
          <cell r="R25">
            <v>227.27373373481021</v>
          </cell>
        </row>
        <row r="26">
          <cell r="R26">
            <v>72.791167867512627</v>
          </cell>
        </row>
        <row r="27">
          <cell r="R27">
            <v>311.19018926766319</v>
          </cell>
        </row>
        <row r="28">
          <cell r="R28">
            <v>154.80043122916445</v>
          </cell>
        </row>
        <row r="29">
          <cell r="R29">
            <v>444.05791052801379</v>
          </cell>
        </row>
        <row r="30">
          <cell r="R30">
            <v>498.41288740724815</v>
          </cell>
        </row>
        <row r="34">
          <cell r="R34">
            <v>220.14077150239945</v>
          </cell>
        </row>
        <row r="35">
          <cell r="R35">
            <v>246.54339239571794</v>
          </cell>
        </row>
        <row r="37">
          <cell r="R37">
            <v>791.30499999999995</v>
          </cell>
        </row>
        <row r="39">
          <cell r="R39">
            <v>1187.82</v>
          </cell>
        </row>
        <row r="40">
          <cell r="R40">
            <v>3301.08</v>
          </cell>
        </row>
        <row r="41">
          <cell r="R41">
            <v>485.72</v>
          </cell>
        </row>
        <row r="42">
          <cell r="R42">
            <v>1718.345</v>
          </cell>
        </row>
        <row r="43">
          <cell r="R43">
            <v>13440.41</v>
          </cell>
        </row>
        <row r="44">
          <cell r="R44">
            <v>18258.626</v>
          </cell>
        </row>
        <row r="45">
          <cell r="R45">
            <v>8869.92</v>
          </cell>
        </row>
        <row r="46">
          <cell r="R46">
            <v>37177.695</v>
          </cell>
        </row>
      </sheetData>
      <sheetData sheetId="2" refreshError="1">
        <row r="7">
          <cell r="R7">
            <v>1072.3948076661684</v>
          </cell>
        </row>
        <row r="8">
          <cell r="R8">
            <v>910.53893706673909</v>
          </cell>
        </row>
        <row r="9">
          <cell r="R9">
            <v>950.00625526709246</v>
          </cell>
        </row>
        <row r="11">
          <cell r="R11">
            <v>794.27572059635565</v>
          </cell>
        </row>
        <row r="12">
          <cell r="R12">
            <v>701.02213418001099</v>
          </cell>
        </row>
        <row r="13">
          <cell r="R13">
            <v>1112.9221452236334</v>
          </cell>
        </row>
        <row r="15">
          <cell r="R15">
            <v>8645.7766014848094</v>
          </cell>
        </row>
        <row r="16">
          <cell r="R16">
            <v>13576.387174685351</v>
          </cell>
        </row>
        <row r="17">
          <cell r="R17">
            <v>8648.2731131674427</v>
          </cell>
        </row>
        <row r="18">
          <cell r="R18">
            <v>4758.3512670988493</v>
          </cell>
        </row>
        <row r="19">
          <cell r="R19">
            <v>8037.3410399744935</v>
          </cell>
        </row>
        <row r="20">
          <cell r="R20">
            <v>3316.0808035890504</v>
          </cell>
        </row>
        <row r="22">
          <cell r="R22">
            <v>899.22</v>
          </cell>
        </row>
      </sheetData>
      <sheetData sheetId="3" refreshError="1">
        <row r="5">
          <cell r="R5">
            <v>148.97839500798142</v>
          </cell>
        </row>
        <row r="6">
          <cell r="R6">
            <v>45.889223625018147</v>
          </cell>
        </row>
        <row r="7">
          <cell r="R7">
            <v>83.376195037004777</v>
          </cell>
        </row>
        <row r="8">
          <cell r="R8">
            <v>158.9964649542882</v>
          </cell>
        </row>
        <row r="9">
          <cell r="R9">
            <v>279.85963140327959</v>
          </cell>
        </row>
        <row r="10">
          <cell r="R10">
            <v>230.0924452184008</v>
          </cell>
        </row>
        <row r="11">
          <cell r="R11">
            <v>161.2586097808736</v>
          </cell>
        </row>
        <row r="12">
          <cell r="R12">
            <v>1118.4690349731534</v>
          </cell>
        </row>
        <row r="14">
          <cell r="R14">
            <v>871.10161187360347</v>
          </cell>
        </row>
        <row r="15">
          <cell r="R15">
            <v>287.72269390360685</v>
          </cell>
        </row>
        <row r="16">
          <cell r="R16">
            <v>2155.2756942227898</v>
          </cell>
        </row>
        <row r="18">
          <cell r="R18">
            <v>147.45528326520798</v>
          </cell>
        </row>
        <row r="19">
          <cell r="R19">
            <v>833.04073313296453</v>
          </cell>
        </row>
        <row r="20">
          <cell r="R20">
            <v>136.02885910074539</v>
          </cell>
        </row>
        <row r="21">
          <cell r="R21">
            <v>133.85239735513343</v>
          </cell>
        </row>
        <row r="22">
          <cell r="R22">
            <v>447.80700415965379</v>
          </cell>
        </row>
        <row r="23">
          <cell r="R23">
            <v>130.04358930031256</v>
          </cell>
        </row>
        <row r="24">
          <cell r="R24">
            <v>549.55659076701124</v>
          </cell>
        </row>
        <row r="25">
          <cell r="R25">
            <v>131.13182017311851</v>
          </cell>
        </row>
        <row r="26">
          <cell r="R26">
            <v>170.85224703053618</v>
          </cell>
        </row>
        <row r="27">
          <cell r="R27">
            <v>19949.992475715317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TAS VIDRIO ENERO 2014"/>
      <sheetName val="RUTAS VIDRIO FEBRERO 2014"/>
      <sheetName val="RUTAS VIDRIO MARZO 2014"/>
      <sheetName val="RUTAS VIDRIO ABRIL 2014"/>
      <sheetName val="RUTAS VIDRIO MAYO 2014"/>
      <sheetName val="RUTAS VIDRIO JUNIO 2014"/>
      <sheetName val="RUTAS VIDRIO JULIO 2014"/>
      <sheetName val="RUTAS VIDRIO AGOSTO 2014"/>
      <sheetName val="RUTAS VIDRIO SEPTIEMBRE 2014"/>
      <sheetName val="RUTA VIDRIO NOVIEMBRE 2014"/>
      <sheetName val="RUTA VIDRIO DICIEMBRE 2014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">
          <cell r="O8">
            <v>87864.455413533826</v>
          </cell>
        </row>
        <row r="9">
          <cell r="O9">
            <v>56823.21896686923</v>
          </cell>
        </row>
        <row r="10">
          <cell r="O10">
            <v>24880.218219956871</v>
          </cell>
        </row>
        <row r="11">
          <cell r="O11">
            <v>10333.311680062732</v>
          </cell>
        </row>
        <row r="12">
          <cell r="O12">
            <v>121418.82304068521</v>
          </cell>
        </row>
        <row r="13">
          <cell r="O13">
            <v>14235.535217391307</v>
          </cell>
        </row>
        <row r="14">
          <cell r="O14">
            <v>248980</v>
          </cell>
        </row>
        <row r="15">
          <cell r="O15">
            <v>217560</v>
          </cell>
        </row>
        <row r="16">
          <cell r="O16">
            <v>14181.355135135136</v>
          </cell>
        </row>
        <row r="17">
          <cell r="O17">
            <v>40003.548371786419</v>
          </cell>
        </row>
        <row r="18">
          <cell r="O18">
            <v>43463.620648043223</v>
          </cell>
        </row>
        <row r="19">
          <cell r="O19">
            <v>91820.635774850802</v>
          </cell>
        </row>
        <row r="20">
          <cell r="O20">
            <v>20390.320508419965</v>
          </cell>
        </row>
        <row r="21">
          <cell r="O21">
            <v>1476.887134231305</v>
          </cell>
        </row>
        <row r="22">
          <cell r="O22">
            <v>302696.83741462766</v>
          </cell>
        </row>
        <row r="23">
          <cell r="O23">
            <v>8647.1409980765129</v>
          </cell>
        </row>
        <row r="24">
          <cell r="O24">
            <v>130493.40963919148</v>
          </cell>
        </row>
        <row r="25">
          <cell r="O25">
            <v>17810.794675859237</v>
          </cell>
        </row>
        <row r="26">
          <cell r="O26">
            <v>24805.033314810858</v>
          </cell>
        </row>
        <row r="27">
          <cell r="O27">
            <v>81109.575628545048</v>
          </cell>
        </row>
        <row r="28">
          <cell r="O28">
            <v>2334.2273913043477</v>
          </cell>
        </row>
        <row r="29">
          <cell r="O29">
            <v>4241.0717391304343</v>
          </cell>
        </row>
        <row r="30">
          <cell r="O30">
            <v>8087.6291304347833</v>
          </cell>
        </row>
        <row r="31">
          <cell r="O31">
            <v>20165.33435608726</v>
          </cell>
        </row>
        <row r="32">
          <cell r="O32">
            <v>22838.267027027028</v>
          </cell>
        </row>
        <row r="33">
          <cell r="O33">
            <v>22957.974716865625</v>
          </cell>
        </row>
        <row r="34">
          <cell r="O34">
            <v>8942.4152173913044</v>
          </cell>
        </row>
        <row r="35">
          <cell r="O35">
            <v>12301.723574947218</v>
          </cell>
        </row>
        <row r="36">
          <cell r="O36">
            <v>19228.930310918779</v>
          </cell>
        </row>
        <row r="37">
          <cell r="O37">
            <v>108546.56608692047</v>
          </cell>
        </row>
        <row r="38">
          <cell r="O38">
            <v>32866.225415687113</v>
          </cell>
        </row>
        <row r="39">
          <cell r="O39">
            <v>16859.937671232878</v>
          </cell>
        </row>
        <row r="40">
          <cell r="O40">
            <v>35445.672821357934</v>
          </cell>
        </row>
        <row r="41">
          <cell r="O41">
            <v>5615.7732208273319</v>
          </cell>
        </row>
        <row r="42">
          <cell r="O42">
            <v>1362.4312308406875</v>
          </cell>
        </row>
        <row r="43">
          <cell r="O43">
            <v>128120</v>
          </cell>
        </row>
        <row r="44">
          <cell r="O44">
            <v>53150.524438078726</v>
          </cell>
        </row>
        <row r="45">
          <cell r="O45">
            <v>45079.709500713041</v>
          </cell>
        </row>
        <row r="46">
          <cell r="O46">
            <v>214400</v>
          </cell>
        </row>
        <row r="47">
          <cell r="O47">
            <v>40212.595310734461</v>
          </cell>
        </row>
        <row r="48">
          <cell r="O48">
            <v>19790.289612948629</v>
          </cell>
        </row>
        <row r="49">
          <cell r="O49">
            <v>66905.893424657523</v>
          </cell>
        </row>
        <row r="50">
          <cell r="O50">
            <v>52750.394611330696</v>
          </cell>
        </row>
        <row r="51">
          <cell r="O51">
            <v>17862.461330519545</v>
          </cell>
        </row>
        <row r="52">
          <cell r="O52">
            <v>49598.773129333735</v>
          </cell>
        </row>
        <row r="53">
          <cell r="O53">
            <v>47091.222815832523</v>
          </cell>
        </row>
        <row r="54">
          <cell r="O54">
            <v>8263.6631738212527</v>
          </cell>
        </row>
        <row r="55">
          <cell r="O55">
            <v>1340.6420111472364</v>
          </cell>
        </row>
        <row r="56">
          <cell r="O56">
            <v>112680</v>
          </cell>
        </row>
        <row r="57">
          <cell r="O57">
            <v>29441.135510246706</v>
          </cell>
        </row>
        <row r="58">
          <cell r="O58">
            <v>27043.810869565219</v>
          </cell>
        </row>
        <row r="59">
          <cell r="O59">
            <v>8202.69956521739</v>
          </cell>
        </row>
        <row r="60">
          <cell r="O60">
            <v>20893.436119888378</v>
          </cell>
        </row>
        <row r="61">
          <cell r="O61">
            <v>36949.541470964585</v>
          </cell>
        </row>
        <row r="62">
          <cell r="O62">
            <v>4485.1594519275432</v>
          </cell>
        </row>
        <row r="63">
          <cell r="O63">
            <v>6983.2997297297297</v>
          </cell>
        </row>
        <row r="64">
          <cell r="O64">
            <v>6912.8859075604523</v>
          </cell>
        </row>
        <row r="65">
          <cell r="O65">
            <v>11704.045652173911</v>
          </cell>
        </row>
        <row r="66">
          <cell r="O66">
            <v>1302.4933766836973</v>
          </cell>
        </row>
        <row r="67">
          <cell r="O67">
            <v>3702.7002702702703</v>
          </cell>
        </row>
        <row r="68">
          <cell r="O68">
            <v>9501.1335135135141</v>
          </cell>
        </row>
        <row r="69">
          <cell r="O69">
            <v>83515.54458646616</v>
          </cell>
        </row>
        <row r="70">
          <cell r="O70">
            <v>21799.060220531526</v>
          </cell>
        </row>
        <row r="71">
          <cell r="O71">
            <v>15227.497096924353</v>
          </cell>
        </row>
        <row r="72">
          <cell r="O72">
            <v>15145.360838689932</v>
          </cell>
        </row>
        <row r="73">
          <cell r="O73">
            <v>436593</v>
          </cell>
        </row>
        <row r="74">
          <cell r="O74">
            <v>1313.3829865304224</v>
          </cell>
        </row>
        <row r="75">
          <cell r="O75">
            <v>71069.147302489699</v>
          </cell>
        </row>
        <row r="76">
          <cell r="O76">
            <v>94720</v>
          </cell>
        </row>
        <row r="77">
          <cell r="O77">
            <v>1711.2287459359034</v>
          </cell>
        </row>
        <row r="78">
          <cell r="O78">
            <v>400493</v>
          </cell>
        </row>
        <row r="79">
          <cell r="O79">
            <v>34601.009604519772</v>
          </cell>
        </row>
        <row r="80">
          <cell r="O80">
            <v>301854.47204602027</v>
          </cell>
        </row>
        <row r="81">
          <cell r="O81">
            <v>4066.1041654199616</v>
          </cell>
        </row>
        <row r="82">
          <cell r="O82">
            <v>23094.15890410959</v>
          </cell>
        </row>
        <row r="83">
          <cell r="O83">
            <v>12695.496106005558</v>
          </cell>
        </row>
        <row r="84">
          <cell r="O84">
            <v>9917.7454251812778</v>
          </cell>
        </row>
        <row r="85">
          <cell r="O85">
            <v>37574.343530823462</v>
          </cell>
        </row>
        <row r="86">
          <cell r="O86">
            <v>8811.5883698866382</v>
          </cell>
        </row>
        <row r="87">
          <cell r="O87">
            <v>20994.053242182064</v>
          </cell>
        </row>
        <row r="88">
          <cell r="O88">
            <v>341142.99</v>
          </cell>
        </row>
        <row r="89">
          <cell r="O89">
            <v>5450.3778378378383</v>
          </cell>
        </row>
        <row r="90">
          <cell r="O90">
            <v>49696.7813256425</v>
          </cell>
        </row>
        <row r="91">
          <cell r="O91">
            <v>779713.04272799683</v>
          </cell>
        </row>
        <row r="92">
          <cell r="O92">
            <v>63778.76554014672</v>
          </cell>
        </row>
        <row r="93">
          <cell r="O93">
            <v>36989.993604812422</v>
          </cell>
        </row>
        <row r="94">
          <cell r="O94">
            <v>17647.450753776448</v>
          </cell>
        </row>
        <row r="95">
          <cell r="O95">
            <v>48213.461076207772</v>
          </cell>
        </row>
        <row r="96">
          <cell r="O96">
            <v>93024.758514247398</v>
          </cell>
        </row>
        <row r="97">
          <cell r="O97">
            <v>46240.498915367214</v>
          </cell>
        </row>
        <row r="98">
          <cell r="O98">
            <v>30527.276425808905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00"/>
  <sheetViews>
    <sheetView workbookViewId="0">
      <selection activeCell="G9" sqref="G9"/>
    </sheetView>
  </sheetViews>
  <sheetFormatPr baseColWidth="10" defaultRowHeight="15" x14ac:dyDescent="0.25"/>
  <cols>
    <col min="2" max="2" width="25.42578125" style="1" bestFit="1" customWidth="1"/>
    <col min="3" max="3" width="11.28515625" style="1" bestFit="1" customWidth="1"/>
    <col min="4" max="4" width="13.5703125" style="1" bestFit="1" customWidth="1"/>
  </cols>
  <sheetData>
    <row r="2" spans="2:4" ht="15.75" thickBot="1" x14ac:dyDescent="0.3">
      <c r="B2" s="76" t="s">
        <v>0</v>
      </c>
      <c r="C2" s="76"/>
      <c r="D2" s="76"/>
    </row>
    <row r="3" spans="2:4" ht="42" x14ac:dyDescent="0.25">
      <c r="B3" s="2" t="s">
        <v>1</v>
      </c>
      <c r="C3" s="3" t="s">
        <v>2</v>
      </c>
      <c r="D3" s="4" t="s">
        <v>3</v>
      </c>
    </row>
    <row r="4" spans="2:4" x14ac:dyDescent="0.25">
      <c r="B4" s="5" t="s">
        <v>4</v>
      </c>
      <c r="C4" s="6">
        <v>5455</v>
      </c>
      <c r="D4" s="7">
        <f>[1]ANTEQUERA!$R$5</f>
        <v>2168.2892159257453</v>
      </c>
    </row>
    <row r="5" spans="2:4" x14ac:dyDescent="0.25">
      <c r="B5" s="5" t="s">
        <v>5</v>
      </c>
      <c r="C5" s="6">
        <v>2832</v>
      </c>
      <c r="D5" s="7">
        <f>[1]AXARQUIA!$R$39</f>
        <v>1187.82</v>
      </c>
    </row>
    <row r="6" spans="2:4" x14ac:dyDescent="0.25">
      <c r="B6" s="5" t="s">
        <v>6</v>
      </c>
      <c r="C6" s="6">
        <v>1240</v>
      </c>
      <c r="D6" s="7">
        <f>[1]AXARQUIA!$R$9</f>
        <v>370.4415105217642</v>
      </c>
    </row>
    <row r="7" spans="2:4" x14ac:dyDescent="0.25">
      <c r="B7" s="5" t="s">
        <v>7</v>
      </c>
      <c r="C7" s="6">
        <v>515</v>
      </c>
      <c r="D7" s="7">
        <f>[1]AXARQUIA!$R$10</f>
        <v>153.85272412799077</v>
      </c>
    </row>
    <row r="8" spans="2:4" x14ac:dyDescent="0.25">
      <c r="B8" s="5" t="s">
        <v>8</v>
      </c>
      <c r="C8" s="6">
        <v>6601</v>
      </c>
      <c r="D8" s="7">
        <f>[1]AXARQUIA!$R$40</f>
        <v>3301.08</v>
      </c>
    </row>
    <row r="9" spans="2:4" x14ac:dyDescent="0.25">
      <c r="B9" s="5" t="s">
        <v>9</v>
      </c>
      <c r="C9" s="6">
        <v>866</v>
      </c>
      <c r="D9" s="7">
        <f>[1]RONDA!$R$9</f>
        <v>279.85963140327959</v>
      </c>
    </row>
    <row r="10" spans="2:4" x14ac:dyDescent="0.25">
      <c r="B10" s="5" t="s">
        <v>10</v>
      </c>
      <c r="C10" s="6">
        <v>38067</v>
      </c>
      <c r="D10" s="7">
        <f>[1]GUADALHORCE!$R$16</f>
        <v>13576.387174685351</v>
      </c>
    </row>
    <row r="11" spans="2:4" x14ac:dyDescent="0.25">
      <c r="B11" s="5" t="s">
        <v>11</v>
      </c>
      <c r="C11" s="6">
        <v>24249</v>
      </c>
      <c r="D11" s="7">
        <f>[1]GUADALHORCE!$R$17</f>
        <v>8648.2731131674427</v>
      </c>
    </row>
    <row r="12" spans="2:4" x14ac:dyDescent="0.25">
      <c r="B12" s="5" t="s">
        <v>12</v>
      </c>
      <c r="C12" s="6">
        <v>1915</v>
      </c>
      <c r="D12" s="7">
        <f>[1]AXARQUIA!$R$18</f>
        <v>614.71026111442961</v>
      </c>
    </row>
    <row r="13" spans="2:4" x14ac:dyDescent="0.25">
      <c r="B13" s="5" t="s">
        <v>13</v>
      </c>
      <c r="C13" s="6">
        <v>2045</v>
      </c>
      <c r="D13" s="7">
        <f>[1]ANTEQUERA!$R$23</f>
        <v>864.29966433621985</v>
      </c>
    </row>
    <row r="14" spans="2:4" x14ac:dyDescent="0.25">
      <c r="B14" s="5" t="s">
        <v>14</v>
      </c>
      <c r="C14" s="6">
        <v>4168</v>
      </c>
      <c r="D14" s="7"/>
    </row>
    <row r="15" spans="2:4" x14ac:dyDescent="0.25">
      <c r="B15" s="5" t="s">
        <v>15</v>
      </c>
      <c r="C15" s="6">
        <v>13342</v>
      </c>
      <c r="D15" s="7">
        <f>[1]GUADALHORCE!$R$18</f>
        <v>4758.3512670988493</v>
      </c>
    </row>
    <row r="16" spans="2:4" x14ac:dyDescent="0.25">
      <c r="B16" s="5" t="s">
        <v>16</v>
      </c>
      <c r="C16" s="6">
        <v>2229</v>
      </c>
      <c r="D16" s="7">
        <f>[1]GUADALHORCE!$R$11</f>
        <v>794.27572059635565</v>
      </c>
    </row>
    <row r="17" spans="2:4" x14ac:dyDescent="0.25">
      <c r="B17" s="5" t="s">
        <v>17</v>
      </c>
      <c r="C17" s="6">
        <v>271</v>
      </c>
      <c r="D17" s="7">
        <f>[1]RONDA!$R$18</f>
        <v>147.45528326520798</v>
      </c>
    </row>
    <row r="18" spans="2:4" x14ac:dyDescent="0.25">
      <c r="B18" s="5" t="s">
        <v>18</v>
      </c>
      <c r="C18" s="6">
        <v>41620</v>
      </c>
      <c r="D18" s="7">
        <f>[1]ANTEQUERA!$R$32</f>
        <v>18157.347000000002</v>
      </c>
    </row>
    <row r="19" spans="2:4" x14ac:dyDescent="0.25">
      <c r="B19" s="5" t="s">
        <v>19</v>
      </c>
      <c r="C19" s="6">
        <v>487</v>
      </c>
      <c r="D19" s="7">
        <f>[1]AXARQUIA!$R$28</f>
        <v>154.80043122916445</v>
      </c>
    </row>
    <row r="20" spans="2:4" x14ac:dyDescent="0.25">
      <c r="B20" s="5" t="s">
        <v>20</v>
      </c>
      <c r="C20" s="6">
        <v>8705</v>
      </c>
      <c r="D20" s="7">
        <f>[1]ANTEQUERA!$R$11</f>
        <v>3464.9025343189014</v>
      </c>
    </row>
    <row r="21" spans="2:4" x14ac:dyDescent="0.25">
      <c r="B21" s="5" t="s">
        <v>21</v>
      </c>
      <c r="C21" s="6">
        <v>2588</v>
      </c>
      <c r="D21" s="7">
        <f>[1]ANTEQUERA!$R$24</f>
        <v>1093.7934138396756</v>
      </c>
    </row>
    <row r="22" spans="2:4" x14ac:dyDescent="0.25">
      <c r="B22" s="5" t="s">
        <v>22</v>
      </c>
      <c r="C22" s="6">
        <v>1397</v>
      </c>
      <c r="D22" s="7">
        <f>[1]AXARQUIA!$R$29</f>
        <v>444.05791052801379</v>
      </c>
    </row>
    <row r="23" spans="2:4" x14ac:dyDescent="0.25">
      <c r="B23" s="5" t="s">
        <v>23</v>
      </c>
      <c r="C23" s="6">
        <v>4075</v>
      </c>
      <c r="D23" s="7">
        <f>[1]RONDA!$R$16</f>
        <v>2155.2756942227898</v>
      </c>
    </row>
    <row r="24" spans="2:4" x14ac:dyDescent="0.25">
      <c r="B24" s="5" t="s">
        <v>24</v>
      </c>
      <c r="C24" s="6">
        <v>142</v>
      </c>
      <c r="D24" s="7">
        <f>[1]RONDA!$R$6</f>
        <v>45.889223625018147</v>
      </c>
    </row>
    <row r="25" spans="2:4" x14ac:dyDescent="0.25">
      <c r="B25" s="5" t="s">
        <v>25</v>
      </c>
      <c r="C25" s="6">
        <v>258</v>
      </c>
      <c r="D25" s="7">
        <f>[1]RONDA!$R$7</f>
        <v>83.376195037004777</v>
      </c>
    </row>
    <row r="26" spans="2:4" x14ac:dyDescent="0.25">
      <c r="B26" s="5" t="s">
        <v>26</v>
      </c>
      <c r="C26" s="6">
        <v>492</v>
      </c>
      <c r="D26" s="7">
        <f>[1]RONDA!$R$8</f>
        <v>158.9964649542882</v>
      </c>
    </row>
    <row r="27" spans="2:4" x14ac:dyDescent="0.25">
      <c r="B27" s="5" t="s">
        <v>27</v>
      </c>
      <c r="C27" s="6">
        <v>1613</v>
      </c>
      <c r="D27" s="7">
        <f>[1]AXARQUIA!$R$8+[1]AXARQUIA!$R$21</f>
        <v>999.64171527975986</v>
      </c>
    </row>
    <row r="28" spans="2:4" x14ac:dyDescent="0.25">
      <c r="B28" s="5" t="s">
        <v>28</v>
      </c>
      <c r="C28" s="6">
        <v>3084</v>
      </c>
      <c r="D28" s="7">
        <f>[1]AXARQUIA!$R$13</f>
        <v>989.95636829080968</v>
      </c>
    </row>
    <row r="29" spans="2:4" x14ac:dyDescent="0.25">
      <c r="B29" s="5" t="s">
        <v>29</v>
      </c>
      <c r="C29" s="6">
        <v>1531</v>
      </c>
      <c r="D29" s="7">
        <f>[1]RONDA!$R$19</f>
        <v>833.04073313296453</v>
      </c>
    </row>
    <row r="30" spans="2:4" x14ac:dyDescent="0.25">
      <c r="B30" s="5" t="s">
        <v>30</v>
      </c>
      <c r="C30" s="6">
        <v>544</v>
      </c>
      <c r="D30" s="7">
        <f>[1]RONDA!$R$15</f>
        <v>287.72269390360685</v>
      </c>
    </row>
    <row r="31" spans="2:4" x14ac:dyDescent="0.25">
      <c r="B31" s="5" t="s">
        <v>31</v>
      </c>
      <c r="C31" s="6">
        <v>984</v>
      </c>
      <c r="D31" s="7">
        <f>[1]AXARQUIA!$R$19</f>
        <v>315.86156497994705</v>
      </c>
    </row>
    <row r="32" spans="2:4" x14ac:dyDescent="0.25">
      <c r="B32" s="5" t="s">
        <v>32</v>
      </c>
      <c r="C32" s="6">
        <v>1947</v>
      </c>
      <c r="D32" s="7">
        <f>[1]GUADALHORCE!$R$12</f>
        <v>701.02213418001099</v>
      </c>
    </row>
    <row r="33" spans="2:4" x14ac:dyDescent="0.25">
      <c r="B33" s="5" t="s">
        <v>33</v>
      </c>
      <c r="C33" s="6">
        <v>8677</v>
      </c>
      <c r="D33" s="7">
        <f>[1]ANTEQUERA!$R$25</f>
        <v>3667.2509474060539</v>
      </c>
    </row>
    <row r="34" spans="2:4" x14ac:dyDescent="0.25">
      <c r="B34" s="5" t="s">
        <v>34</v>
      </c>
      <c r="C34" s="6">
        <v>1851</v>
      </c>
      <c r="D34" s="7">
        <f>[1]AXARQUIA!$R$24+[1]AXARQUIA!$R$34</f>
        <v>808.50955631797092</v>
      </c>
    </row>
    <row r="35" spans="2:4" x14ac:dyDescent="0.25">
      <c r="B35" s="5" t="s">
        <v>35</v>
      </c>
      <c r="C35" s="6">
        <v>979</v>
      </c>
      <c r="D35" s="7">
        <f>[1]AXARQUIA!$R$27</f>
        <v>311.19018926766319</v>
      </c>
    </row>
    <row r="36" spans="2:4" x14ac:dyDescent="0.25">
      <c r="B36" s="5" t="s">
        <v>36</v>
      </c>
      <c r="C36" s="6">
        <v>1812</v>
      </c>
      <c r="D36" s="7">
        <f>[1]ANTEQUERA!$R$26</f>
        <v>765.82444585683641</v>
      </c>
    </row>
    <row r="37" spans="2:4" x14ac:dyDescent="0.25">
      <c r="B37" s="5" t="s">
        <v>37</v>
      </c>
      <c r="C37" s="6">
        <v>816</v>
      </c>
      <c r="D37" s="7">
        <f>[1]ANTEQUERA!$R$27</f>
        <v>344.87458488917139</v>
      </c>
    </row>
    <row r="38" spans="2:4" x14ac:dyDescent="0.25">
      <c r="B38" s="5" t="s">
        <v>38</v>
      </c>
      <c r="C38" s="6">
        <v>250</v>
      </c>
      <c r="D38" s="7">
        <f>[1]RONDA!$R$20</f>
        <v>136.02885910074539</v>
      </c>
    </row>
    <row r="39" spans="2:4" x14ac:dyDescent="0.25">
      <c r="B39" s="5" t="s">
        <v>39</v>
      </c>
      <c r="C39" s="6">
        <v>24242</v>
      </c>
      <c r="D39" s="7">
        <f>[1]GUADALHORCE!$R$15</f>
        <v>8645.7766014848094</v>
      </c>
    </row>
    <row r="40" spans="2:4" x14ac:dyDescent="0.25">
      <c r="B40" s="5" t="s">
        <v>40</v>
      </c>
      <c r="C40" s="6">
        <v>3651</v>
      </c>
      <c r="D40" s="7">
        <f>[1]ANTEQUERA!$R$17+[1]ANTEQUERA!$R$20</f>
        <v>3065.1847727016211</v>
      </c>
    </row>
    <row r="41" spans="2:4" x14ac:dyDescent="0.25">
      <c r="B41" s="5" t="s">
        <v>41</v>
      </c>
      <c r="C41" s="6">
        <v>2690</v>
      </c>
      <c r="D41" s="7">
        <f>[1]GUADALHORCE!$R$7</f>
        <v>1072.3948076661684</v>
      </c>
    </row>
    <row r="42" spans="2:4" x14ac:dyDescent="0.25">
      <c r="B42" s="5" t="s">
        <v>42</v>
      </c>
      <c r="C42" s="6">
        <v>22536</v>
      </c>
      <c r="D42" s="7">
        <f>[1]GUADALHORCE!$R$19</f>
        <v>8037.3410399744935</v>
      </c>
    </row>
    <row r="43" spans="2:4" x14ac:dyDescent="0.25">
      <c r="B43" s="5" t="s">
        <v>43</v>
      </c>
      <c r="C43" s="6">
        <v>3583</v>
      </c>
      <c r="D43" s="7">
        <f>[1]ANTEQUERA!$R$18</f>
        <v>915.67096488802883</v>
      </c>
    </row>
    <row r="44" spans="2:4" x14ac:dyDescent="0.25">
      <c r="B44" s="5" t="s">
        <v>44</v>
      </c>
      <c r="C44" s="6">
        <v>1583</v>
      </c>
      <c r="D44" s="7">
        <f>[1]AXARQUIA!$R$41</f>
        <v>485.72</v>
      </c>
    </row>
    <row r="45" spans="2:4" x14ac:dyDescent="0.25">
      <c r="B45" s="5" t="s">
        <v>45</v>
      </c>
      <c r="C45" s="6">
        <v>3885</v>
      </c>
      <c r="D45" s="7">
        <f>[1]AXARQUIA!$R$37</f>
        <v>791.30499999999995</v>
      </c>
    </row>
    <row r="46" spans="2:4" x14ac:dyDescent="0.25">
      <c r="B46" s="5" t="s">
        <v>46</v>
      </c>
      <c r="C46" s="6">
        <v>3461</v>
      </c>
      <c r="D46" s="7">
        <f>[1]RONDA!$R$12</f>
        <v>1118.4690349731534</v>
      </c>
    </row>
    <row r="47" spans="2:4" x14ac:dyDescent="0.25">
      <c r="B47" s="5" t="s">
        <v>47</v>
      </c>
      <c r="C47" s="6">
        <v>1451</v>
      </c>
      <c r="D47" s="7">
        <f>[1]ANTEQUERA!$R$15</f>
        <v>594.66563885955645</v>
      </c>
    </row>
    <row r="48" spans="2:4" x14ac:dyDescent="0.25">
      <c r="B48" s="5" t="s">
        <v>48</v>
      </c>
      <c r="C48" s="6">
        <v>4029</v>
      </c>
      <c r="D48" s="7">
        <f>[1]ANTEQUERA!$R$33</f>
        <v>1457.05</v>
      </c>
    </row>
    <row r="49" spans="2:4" x14ac:dyDescent="0.25">
      <c r="B49" s="5" t="s">
        <v>49</v>
      </c>
      <c r="C49" s="6">
        <v>1704</v>
      </c>
      <c r="D49" s="7">
        <f>[1]ANTEQUERA!$R$28</f>
        <v>720.17928020974023</v>
      </c>
    </row>
    <row r="50" spans="2:4" x14ac:dyDescent="0.25">
      <c r="B50" s="5" t="s">
        <v>50</v>
      </c>
      <c r="C50" s="6">
        <v>661</v>
      </c>
      <c r="D50" s="7">
        <f>[1]AXARQUIA!$R$20</f>
        <v>212.17936428022867</v>
      </c>
    </row>
    <row r="51" spans="2:4" x14ac:dyDescent="0.25">
      <c r="B51" s="5" t="s">
        <v>51</v>
      </c>
      <c r="C51" s="6">
        <v>246</v>
      </c>
      <c r="D51" s="7">
        <f>[1]RONDA!$R$21</f>
        <v>133.85239735513343</v>
      </c>
    </row>
    <row r="52" spans="2:4" x14ac:dyDescent="0.25">
      <c r="B52" s="5" t="s">
        <v>52</v>
      </c>
      <c r="C52" s="6">
        <v>3395</v>
      </c>
      <c r="D52" s="7">
        <f>[1]AXARQUIA!$R$42</f>
        <v>1718.345</v>
      </c>
    </row>
    <row r="53" spans="2:4" x14ac:dyDescent="0.25">
      <c r="B53" s="5" t="s">
        <v>53</v>
      </c>
      <c r="C53" s="6">
        <v>2733</v>
      </c>
      <c r="D53" s="7">
        <f>[1]ANTEQUERA!$R$6</f>
        <v>1086.3307840742548</v>
      </c>
    </row>
    <row r="54" spans="2:4" x14ac:dyDescent="0.25">
      <c r="B54" s="5" t="s">
        <v>54</v>
      </c>
      <c r="C54" s="6">
        <v>1647</v>
      </c>
      <c r="D54" s="7">
        <f>[1]RONDA!$R$14</f>
        <v>871.10161187360347</v>
      </c>
    </row>
    <row r="55" spans="2:4" x14ac:dyDescent="0.25">
      <c r="B55" s="5" t="s">
        <v>55</v>
      </c>
      <c r="C55" s="6">
        <v>499</v>
      </c>
      <c r="D55" s="7">
        <f>[1]RONDA!$R$11</f>
        <v>161.2586097808736</v>
      </c>
    </row>
    <row r="56" spans="2:4" x14ac:dyDescent="0.25">
      <c r="B56" s="5" t="s">
        <v>56</v>
      </c>
      <c r="C56" s="6">
        <v>2284</v>
      </c>
      <c r="D56" s="7">
        <f>[1]GUADALHORCE!$R$8</f>
        <v>910.53893706673909</v>
      </c>
    </row>
    <row r="57" spans="2:4" x14ac:dyDescent="0.25">
      <c r="B57" s="5" t="s">
        <v>57</v>
      </c>
      <c r="C57" s="6">
        <v>3430</v>
      </c>
      <c r="D57" s="7">
        <f>[1]ANTEQUERA!$R$9</f>
        <v>1439.4692745211842</v>
      </c>
    </row>
    <row r="58" spans="2:4" x14ac:dyDescent="0.25">
      <c r="B58" s="5" t="s">
        <v>58</v>
      </c>
      <c r="C58" s="6">
        <v>823</v>
      </c>
      <c r="D58" s="7">
        <f>[1]RONDA!$R$22</f>
        <v>447.80700415965379</v>
      </c>
    </row>
    <row r="59" spans="2:4" x14ac:dyDescent="0.25">
      <c r="B59" s="5" t="s">
        <v>59</v>
      </c>
      <c r="C59" s="6">
        <v>943</v>
      </c>
      <c r="D59" s="7">
        <f>[1]AXARQUIA!$R$14</f>
        <v>302.70066643911593</v>
      </c>
    </row>
    <row r="60" spans="2:4" x14ac:dyDescent="0.25">
      <c r="B60" s="5" t="s">
        <v>60</v>
      </c>
      <c r="C60" s="6">
        <v>461</v>
      </c>
      <c r="D60" s="7">
        <f>[1]RONDA!$R$5</f>
        <v>148.97839500798142</v>
      </c>
    </row>
    <row r="61" spans="2:4" x14ac:dyDescent="0.25">
      <c r="B61" s="5" t="s">
        <v>61</v>
      </c>
      <c r="C61" s="6">
        <v>712</v>
      </c>
      <c r="D61" s="7">
        <f>[1]RONDA!$R$10</f>
        <v>230.0924452184008</v>
      </c>
    </row>
    <row r="62" spans="2:4" x14ac:dyDescent="0.25">
      <c r="B62" s="5" t="s">
        <v>62</v>
      </c>
      <c r="C62" s="6">
        <v>239</v>
      </c>
      <c r="D62" s="7">
        <f>[1]RONDA!$R$23</f>
        <v>130.04358930031256</v>
      </c>
    </row>
    <row r="63" spans="2:4" x14ac:dyDescent="0.25">
      <c r="B63" s="5" t="s">
        <v>63</v>
      </c>
      <c r="C63" s="6">
        <v>500</v>
      </c>
      <c r="D63" s="7">
        <f>[1]AXARQUIA!$R16</f>
        <v>160.49876269306253</v>
      </c>
    </row>
    <row r="64" spans="2:4" x14ac:dyDescent="0.25">
      <c r="B64" s="5" t="s">
        <v>64</v>
      </c>
      <c r="C64" s="6">
        <v>1283</v>
      </c>
      <c r="D64" s="7">
        <f>[1]AXARQUIA!$R17</f>
        <v>411.83982507039843</v>
      </c>
    </row>
    <row r="65" spans="2:4" x14ac:dyDescent="0.25">
      <c r="B65" s="5" t="s">
        <v>65</v>
      </c>
      <c r="C65" s="6">
        <v>5185</v>
      </c>
      <c r="D65" s="7">
        <f>[1]ANTEQUERA!$R$8</f>
        <v>2175.9907254788159</v>
      </c>
    </row>
    <row r="66" spans="2:4" x14ac:dyDescent="0.25">
      <c r="B66" s="5" t="s">
        <v>66</v>
      </c>
      <c r="C66" s="6">
        <v>2383</v>
      </c>
      <c r="D66" s="7">
        <f>[1]GUADALHORCE!$R$9</f>
        <v>950.00625526709246</v>
      </c>
    </row>
    <row r="67" spans="2:4" x14ac:dyDescent="0.25">
      <c r="B67" s="5" t="s">
        <v>67</v>
      </c>
      <c r="C67" s="6">
        <v>661</v>
      </c>
      <c r="D67" s="7" t="e">
        <f>[1]RONDA!$C$32</f>
        <v>#REF!</v>
      </c>
    </row>
    <row r="68" spans="2:4" x14ac:dyDescent="0.25">
      <c r="B68" s="5" t="s">
        <v>68</v>
      </c>
      <c r="C68" s="6">
        <v>1010</v>
      </c>
      <c r="D68" s="7">
        <f>[1]RONDA!$R$24</f>
        <v>549.55659076701124</v>
      </c>
    </row>
    <row r="69" spans="2:4" x14ac:dyDescent="0.25">
      <c r="B69" s="5" t="s">
        <v>69</v>
      </c>
      <c r="C69" s="6">
        <v>22918</v>
      </c>
      <c r="D69" s="7">
        <f>[1]AXARQUIA!$R$43</f>
        <v>13440.41</v>
      </c>
    </row>
    <row r="70" spans="2:4" x14ac:dyDescent="0.25">
      <c r="B70" s="5" t="s">
        <v>70</v>
      </c>
      <c r="C70" s="6">
        <v>241</v>
      </c>
      <c r="D70" s="7">
        <f>[1]RONDA!$R$25</f>
        <v>131.13182017311851</v>
      </c>
    </row>
    <row r="71" spans="2:4" x14ac:dyDescent="0.25">
      <c r="B71" s="5" t="s">
        <v>71</v>
      </c>
      <c r="C71" s="6">
        <v>3542</v>
      </c>
      <c r="D71" s="7">
        <f>[1]AXARQUIA!$R$11</f>
        <v>1058.1482502162007</v>
      </c>
    </row>
    <row r="72" spans="2:4" x14ac:dyDescent="0.25">
      <c r="B72" s="5" t="s">
        <v>72</v>
      </c>
      <c r="C72" s="6">
        <v>9298</v>
      </c>
      <c r="D72" s="7">
        <f>[1]GUADALHORCE!$R$20</f>
        <v>3316.0808035890504</v>
      </c>
    </row>
    <row r="73" spans="2:4" x14ac:dyDescent="0.25">
      <c r="B73" s="5" t="s">
        <v>73</v>
      </c>
      <c r="C73" s="6">
        <v>314</v>
      </c>
      <c r="D73" s="7">
        <f>[1]RONDA!$R$26</f>
        <v>170.85224703053618</v>
      </c>
    </row>
    <row r="74" spans="2:4" x14ac:dyDescent="0.25">
      <c r="B74" s="5" t="s">
        <v>74</v>
      </c>
      <c r="C74" s="6">
        <v>41827</v>
      </c>
      <c r="D74" s="7">
        <f>[1]AXARQUIA!$R$44</f>
        <v>18258.626</v>
      </c>
    </row>
    <row r="75" spans="2:4" x14ac:dyDescent="0.25">
      <c r="B75" s="8" t="s">
        <v>75</v>
      </c>
      <c r="C75" s="6">
        <v>3083</v>
      </c>
      <c r="D75" s="7">
        <f>[1]AXARQUIA!$R$7</f>
        <v>921.02514269241851</v>
      </c>
    </row>
    <row r="76" spans="2:4" x14ac:dyDescent="0.25">
      <c r="B76" s="5" t="s">
        <v>76</v>
      </c>
      <c r="C76" s="6">
        <v>35497</v>
      </c>
      <c r="D76" s="7">
        <f>[1]RONDA!$R$27</f>
        <v>19949.992475715317</v>
      </c>
    </row>
    <row r="77" spans="2:4" x14ac:dyDescent="0.25">
      <c r="B77" s="5" t="s">
        <v>77</v>
      </c>
      <c r="C77" s="6">
        <v>229</v>
      </c>
      <c r="D77" s="7">
        <f>[1]AXARQUIA!$R$26</f>
        <v>72.791167867512627</v>
      </c>
    </row>
    <row r="78" spans="2:4" x14ac:dyDescent="0.25">
      <c r="B78" s="5" t="s">
        <v>78</v>
      </c>
      <c r="C78" s="6">
        <v>1568</v>
      </c>
      <c r="D78" s="7">
        <f>[1]AXARQUIA!$R$30</f>
        <v>498.41288740724815</v>
      </c>
    </row>
    <row r="79" spans="2:4" x14ac:dyDescent="0.25">
      <c r="B79" s="5" t="s">
        <v>79</v>
      </c>
      <c r="C79" s="6">
        <v>715</v>
      </c>
      <c r="D79" s="7">
        <f>[1]AXARQUIA!$R$25</f>
        <v>227.27373373481021</v>
      </c>
    </row>
    <row r="80" spans="2:4" x14ac:dyDescent="0.25">
      <c r="B80" s="5" t="s">
        <v>80</v>
      </c>
      <c r="C80" s="6">
        <v>507</v>
      </c>
      <c r="D80" s="7"/>
    </row>
    <row r="81" spans="2:4" x14ac:dyDescent="0.25">
      <c r="B81" s="5" t="s">
        <v>81</v>
      </c>
      <c r="C81" s="6">
        <v>3488</v>
      </c>
      <c r="D81" s="7">
        <f>[1]ANTEQUERA!$R$29</f>
        <v>1474.1697942321443</v>
      </c>
    </row>
    <row r="82" spans="2:4" x14ac:dyDescent="0.25">
      <c r="B82" s="5" t="s">
        <v>82</v>
      </c>
      <c r="C82" s="6">
        <v>4044</v>
      </c>
      <c r="D82" s="7">
        <f>[1]ANTEQUERA!$R$30</f>
        <v>1709.1578692301582</v>
      </c>
    </row>
    <row r="83" spans="2:4" x14ac:dyDescent="0.25">
      <c r="B83" s="5" t="s">
        <v>83</v>
      </c>
      <c r="C83" s="6">
        <v>2295</v>
      </c>
      <c r="D83" s="7">
        <f>[1]GUADALHORCE!$R$22</f>
        <v>899.22</v>
      </c>
    </row>
    <row r="84" spans="2:4" x14ac:dyDescent="0.25">
      <c r="B84" s="5" t="s">
        <v>84</v>
      </c>
      <c r="C84" s="6">
        <v>18514</v>
      </c>
      <c r="D84" s="7">
        <f>[1]AXARQUIA!$R$45</f>
        <v>8869.92</v>
      </c>
    </row>
    <row r="85" spans="2:4" x14ac:dyDescent="0.25">
      <c r="B85" s="5" t="s">
        <v>85</v>
      </c>
      <c r="C85" s="6">
        <v>736</v>
      </c>
      <c r="D85" s="7">
        <f>[1]AXARQUIA!$R$15</f>
        <v>236.25417868418805</v>
      </c>
    </row>
    <row r="86" spans="2:4" x14ac:dyDescent="0.25">
      <c r="B86" s="5" t="s">
        <v>86</v>
      </c>
      <c r="C86" s="6">
        <v>2712</v>
      </c>
      <c r="D86" s="7">
        <f>[1]ANTEQUERA!$R$34</f>
        <v>997.34</v>
      </c>
    </row>
    <row r="87" spans="2:4" x14ac:dyDescent="0.25">
      <c r="B87" s="5" t="s">
        <v>87</v>
      </c>
      <c r="C87" s="6">
        <v>76911</v>
      </c>
      <c r="D87" s="7">
        <f>[1]AXARQUIA!$R$46</f>
        <v>37177.695</v>
      </c>
    </row>
    <row r="88" spans="2:4" x14ac:dyDescent="0.25">
      <c r="B88" s="5" t="s">
        <v>88</v>
      </c>
      <c r="C88" s="6">
        <v>4471</v>
      </c>
      <c r="D88" s="7">
        <f>[1]ANTEQUERA!$R$35</f>
        <v>1561.94</v>
      </c>
    </row>
    <row r="89" spans="2:4" x14ac:dyDescent="0.25">
      <c r="B89" s="5" t="s">
        <v>89</v>
      </c>
      <c r="C89" s="6">
        <v>3460</v>
      </c>
      <c r="D89" s="7">
        <f>[1]ANTEQUERA!$R$21</f>
        <v>2020.5942624103502</v>
      </c>
    </row>
    <row r="90" spans="2:4" x14ac:dyDescent="0.25">
      <c r="B90" s="5" t="s">
        <v>90</v>
      </c>
      <c r="C90" s="6">
        <v>1603</v>
      </c>
      <c r="D90" s="7">
        <f>[1]ANTEQUERA!$R$12</f>
        <v>1428.152819429778</v>
      </c>
    </row>
    <row r="91" spans="2:4" x14ac:dyDescent="0.25">
      <c r="B91" s="5" t="s">
        <v>91</v>
      </c>
      <c r="C91" s="6">
        <v>3588</v>
      </c>
      <c r="D91" s="7">
        <f>[1]ANTEQUERA!$R$14</f>
        <v>638.05155227032742</v>
      </c>
    </row>
    <row r="92" spans="2:4" x14ac:dyDescent="0.25">
      <c r="B92" s="5" t="s">
        <v>92</v>
      </c>
      <c r="C92" s="6">
        <v>5444</v>
      </c>
      <c r="D92" s="7">
        <f>[1]ANTEQUERA!$R$13</f>
        <v>2166.9074551214362</v>
      </c>
    </row>
    <row r="93" spans="2:4" x14ac:dyDescent="0.25">
      <c r="B93" s="5" t="s">
        <v>93</v>
      </c>
      <c r="C93" s="6">
        <v>2073</v>
      </c>
      <c r="D93" s="7">
        <f>[1]AXARQUIA!$R$35+[1]AXARQUIA!$R$23</f>
        <v>905.47828754573402</v>
      </c>
    </row>
    <row r="94" spans="2:4" ht="15.75" thickBot="1" x14ac:dyDescent="0.3">
      <c r="B94" s="9" t="s">
        <v>94</v>
      </c>
      <c r="C94" s="6">
        <v>3091</v>
      </c>
      <c r="D94" s="10">
        <f>[1]GUADALHORCE!$R$13</f>
        <v>1112.9221452236334</v>
      </c>
    </row>
    <row r="95" spans="2:4" ht="15.75" thickBot="1" x14ac:dyDescent="0.3">
      <c r="B95" s="77" t="s">
        <v>95</v>
      </c>
      <c r="C95" s="78"/>
      <c r="D95" s="11" t="e">
        <f>SUM(D4:D94)</f>
        <v>#REF!</v>
      </c>
    </row>
    <row r="100" spans="2:4" x14ac:dyDescent="0.25">
      <c r="B100" s="12"/>
      <c r="C100" s="12"/>
      <c r="D100" s="12"/>
    </row>
  </sheetData>
  <mergeCells count="2">
    <mergeCell ref="B2:D2"/>
    <mergeCell ref="B95:C95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98"/>
  <sheetViews>
    <sheetView zoomScaleNormal="100" workbookViewId="0">
      <selection activeCell="K11" sqref="K11"/>
    </sheetView>
  </sheetViews>
  <sheetFormatPr baseColWidth="10" defaultRowHeight="15" x14ac:dyDescent="0.25"/>
  <cols>
    <col min="1" max="1" width="10.85546875" style="13" bestFit="1" customWidth="1"/>
    <col min="2" max="2" width="30.28515625" bestFit="1" customWidth="1"/>
    <col min="3" max="3" width="17.140625" bestFit="1" customWidth="1"/>
    <col min="4" max="4" width="18.28515625" bestFit="1" customWidth="1"/>
  </cols>
  <sheetData>
    <row r="3" spans="2:8" ht="15.75" x14ac:dyDescent="0.25">
      <c r="B3" s="79" t="s">
        <v>194</v>
      </c>
      <c r="C3" s="79"/>
      <c r="D3" s="79"/>
    </row>
    <row r="4" spans="2:8" ht="15.75" thickBot="1" x14ac:dyDescent="0.3">
      <c r="B4" s="13"/>
      <c r="C4" s="13"/>
      <c r="D4" s="13"/>
    </row>
    <row r="5" spans="2:8" ht="33.75" x14ac:dyDescent="0.25">
      <c r="B5" s="14" t="s">
        <v>1</v>
      </c>
      <c r="C5" s="15" t="s">
        <v>2</v>
      </c>
      <c r="D5" s="16" t="s">
        <v>96</v>
      </c>
      <c r="E5" s="17" t="s">
        <v>97</v>
      </c>
      <c r="F5" s="18" t="s">
        <v>98</v>
      </c>
      <c r="G5" s="18" t="s">
        <v>99</v>
      </c>
      <c r="H5" s="19" t="s">
        <v>100</v>
      </c>
    </row>
    <row r="6" spans="2:8" x14ac:dyDescent="0.25">
      <c r="B6" s="35" t="s">
        <v>101</v>
      </c>
      <c r="C6" s="36">
        <v>5455</v>
      </c>
      <c r="D6" s="37">
        <v>93406</v>
      </c>
      <c r="E6" s="23">
        <v>19</v>
      </c>
      <c r="F6" s="24"/>
      <c r="G6" s="24"/>
      <c r="H6" s="25"/>
    </row>
    <row r="7" spans="2:8" x14ac:dyDescent="0.25">
      <c r="B7" s="20" t="s">
        <v>102</v>
      </c>
      <c r="C7" s="21">
        <v>2832</v>
      </c>
      <c r="D7" s="22">
        <v>23834.745772646536</v>
      </c>
      <c r="E7" s="23">
        <v>24</v>
      </c>
      <c r="F7" s="24"/>
      <c r="G7" s="24"/>
      <c r="H7" s="25"/>
    </row>
    <row r="8" spans="2:8" x14ac:dyDescent="0.25">
      <c r="B8" s="20" t="s">
        <v>103</v>
      </c>
      <c r="C8" s="21">
        <v>1240</v>
      </c>
      <c r="D8" s="22">
        <v>4170.9002028125897</v>
      </c>
      <c r="E8" s="23">
        <v>6</v>
      </c>
      <c r="F8" s="24"/>
      <c r="G8" s="24"/>
      <c r="H8" s="25"/>
    </row>
    <row r="9" spans="2:8" x14ac:dyDescent="0.25">
      <c r="B9" s="20" t="s">
        <v>104</v>
      </c>
      <c r="C9" s="21">
        <v>515</v>
      </c>
      <c r="D9" s="22">
        <v>1732.2725035874867</v>
      </c>
      <c r="E9" s="23">
        <v>2</v>
      </c>
      <c r="F9" s="24"/>
      <c r="G9" s="24"/>
      <c r="H9" s="25"/>
    </row>
    <row r="10" spans="2:8" x14ac:dyDescent="0.25">
      <c r="B10" s="20" t="s">
        <v>105</v>
      </c>
      <c r="C10" s="21">
        <v>6601</v>
      </c>
      <c r="D10" s="22">
        <v>149310.20536140099</v>
      </c>
      <c r="E10" s="23">
        <v>2</v>
      </c>
      <c r="F10" s="24"/>
      <c r="G10" s="24"/>
      <c r="H10" s="25">
        <v>35</v>
      </c>
    </row>
    <row r="11" spans="2:8" x14ac:dyDescent="0.25">
      <c r="B11" s="20" t="s">
        <v>106</v>
      </c>
      <c r="C11" s="21">
        <v>866</v>
      </c>
      <c r="D11" s="22">
        <v>6811.9108692797963</v>
      </c>
      <c r="E11" s="23">
        <v>10</v>
      </c>
      <c r="F11" s="24"/>
      <c r="G11" s="24"/>
      <c r="H11" s="25"/>
    </row>
    <row r="12" spans="2:8" x14ac:dyDescent="0.25">
      <c r="B12" s="20" t="s">
        <v>107</v>
      </c>
      <c r="C12" s="21">
        <v>38067</v>
      </c>
      <c r="D12" s="22">
        <v>351763.64903267799</v>
      </c>
      <c r="E12" s="23">
        <v>95</v>
      </c>
      <c r="F12" s="24">
        <v>15</v>
      </c>
      <c r="G12" s="24"/>
      <c r="H12" s="25"/>
    </row>
    <row r="13" spans="2:8" x14ac:dyDescent="0.25">
      <c r="B13" s="20" t="s">
        <v>108</v>
      </c>
      <c r="C13" s="21">
        <v>24249</v>
      </c>
      <c r="D13" s="22">
        <v>290898.96643378702</v>
      </c>
      <c r="E13" s="23">
        <v>79</v>
      </c>
      <c r="F13" s="24"/>
      <c r="G13" s="24"/>
      <c r="H13" s="25"/>
    </row>
    <row r="14" spans="2:8" x14ac:dyDescent="0.25">
      <c r="B14" s="20" t="s">
        <v>109</v>
      </c>
      <c r="C14" s="21">
        <v>1915</v>
      </c>
      <c r="D14" s="22">
        <v>7856.4125641025639</v>
      </c>
      <c r="E14" s="23">
        <v>10</v>
      </c>
      <c r="F14" s="24"/>
      <c r="G14" s="24"/>
      <c r="H14" s="25"/>
    </row>
    <row r="15" spans="2:8" x14ac:dyDescent="0.25">
      <c r="B15" s="35" t="s">
        <v>110</v>
      </c>
      <c r="C15" s="36">
        <v>2045</v>
      </c>
      <c r="D15" s="37">
        <v>32084</v>
      </c>
      <c r="E15" s="23">
        <v>7</v>
      </c>
      <c r="F15" s="24"/>
      <c r="G15" s="24"/>
      <c r="H15" s="25"/>
    </row>
    <row r="16" spans="2:8" x14ac:dyDescent="0.25">
      <c r="B16" s="20" t="s">
        <v>111</v>
      </c>
      <c r="C16" s="21">
        <v>4168</v>
      </c>
      <c r="D16" s="22">
        <v>16511.887435537625</v>
      </c>
      <c r="E16" s="23">
        <v>16</v>
      </c>
      <c r="F16" s="24"/>
      <c r="G16" s="24"/>
      <c r="H16" s="25"/>
    </row>
    <row r="17" spans="2:8" x14ac:dyDescent="0.25">
      <c r="B17" s="20" t="s">
        <v>112</v>
      </c>
      <c r="C17" s="21">
        <v>13342</v>
      </c>
      <c r="D17" s="22">
        <v>106223.296600641</v>
      </c>
      <c r="E17" s="23">
        <v>40</v>
      </c>
      <c r="F17" s="24">
        <v>7</v>
      </c>
      <c r="G17" s="24"/>
      <c r="H17" s="25"/>
    </row>
    <row r="18" spans="2:8" x14ac:dyDescent="0.25">
      <c r="B18" s="20" t="s">
        <v>113</v>
      </c>
      <c r="C18" s="21">
        <v>2229</v>
      </c>
      <c r="D18" s="22">
        <v>11389.769520174232</v>
      </c>
      <c r="E18" s="23">
        <v>11</v>
      </c>
      <c r="F18" s="24">
        <v>3</v>
      </c>
      <c r="G18" s="24"/>
      <c r="H18" s="25"/>
    </row>
    <row r="19" spans="2:8" x14ac:dyDescent="0.25">
      <c r="B19" s="20" t="s">
        <v>114</v>
      </c>
      <c r="C19" s="21">
        <v>271</v>
      </c>
      <c r="D19" s="22">
        <v>2911.2318266698189</v>
      </c>
      <c r="E19" s="23">
        <v>2</v>
      </c>
      <c r="F19" s="24"/>
      <c r="G19" s="24"/>
      <c r="H19" s="25"/>
    </row>
    <row r="20" spans="2:8" x14ac:dyDescent="0.25">
      <c r="B20" s="35" t="s">
        <v>115</v>
      </c>
      <c r="C20" s="36">
        <v>41620</v>
      </c>
      <c r="D20" s="37">
        <v>708117</v>
      </c>
      <c r="E20" s="23">
        <v>143</v>
      </c>
      <c r="F20" s="24">
        <v>4</v>
      </c>
      <c r="G20" s="24"/>
      <c r="H20" s="25"/>
    </row>
    <row r="21" spans="2:8" x14ac:dyDescent="0.25">
      <c r="B21" s="20" t="s">
        <v>116</v>
      </c>
      <c r="C21" s="21">
        <v>487</v>
      </c>
      <c r="D21" s="22">
        <v>2426.8854610322719</v>
      </c>
      <c r="E21" s="23">
        <v>3</v>
      </c>
      <c r="F21" s="24"/>
      <c r="G21" s="24"/>
      <c r="H21" s="25"/>
    </row>
    <row r="22" spans="2:8" x14ac:dyDescent="0.25">
      <c r="B22" s="20" t="s">
        <v>117</v>
      </c>
      <c r="C22" s="21">
        <v>8705</v>
      </c>
      <c r="D22" s="22">
        <v>153972</v>
      </c>
      <c r="E22" s="23">
        <v>51</v>
      </c>
      <c r="F22" s="24"/>
      <c r="G22" s="24"/>
      <c r="H22" s="25"/>
    </row>
    <row r="23" spans="2:8" x14ac:dyDescent="0.25">
      <c r="B23" s="20" t="s">
        <v>118</v>
      </c>
      <c r="C23" s="21">
        <v>2588</v>
      </c>
      <c r="D23" s="22">
        <v>32740.665296016741</v>
      </c>
      <c r="E23" s="23">
        <v>24</v>
      </c>
      <c r="F23" s="24"/>
      <c r="G23" s="24"/>
      <c r="H23" s="25"/>
    </row>
    <row r="24" spans="2:8" x14ac:dyDescent="0.25">
      <c r="B24" s="20" t="s">
        <v>119</v>
      </c>
      <c r="C24" s="21">
        <v>1397</v>
      </c>
      <c r="D24" s="22">
        <v>6961.7194641931919</v>
      </c>
      <c r="E24" s="23">
        <v>6</v>
      </c>
      <c r="F24" s="24"/>
      <c r="G24" s="24"/>
      <c r="H24" s="25"/>
    </row>
    <row r="25" spans="2:8" x14ac:dyDescent="0.25">
      <c r="B25" s="20" t="s">
        <v>120</v>
      </c>
      <c r="C25" s="21">
        <v>4075</v>
      </c>
      <c r="D25" s="22">
        <v>48414.930612141863</v>
      </c>
      <c r="E25" s="23">
        <v>25</v>
      </c>
      <c r="F25" s="24"/>
      <c r="G25" s="24"/>
      <c r="H25" s="25"/>
    </row>
    <row r="26" spans="2:8" x14ac:dyDescent="0.25">
      <c r="B26" s="20" t="s">
        <v>121</v>
      </c>
      <c r="C26" s="21">
        <v>142</v>
      </c>
      <c r="D26" s="22">
        <v>1450.0265299400457</v>
      </c>
      <c r="E26" s="23">
        <v>2</v>
      </c>
      <c r="F26" s="24"/>
      <c r="G26" s="24"/>
      <c r="H26" s="25"/>
    </row>
    <row r="27" spans="2:8" x14ac:dyDescent="0.25">
      <c r="B27" s="20" t="s">
        <v>122</v>
      </c>
      <c r="C27" s="21">
        <v>258</v>
      </c>
      <c r="D27" s="22">
        <v>2958.6151043780742</v>
      </c>
      <c r="E27" s="23">
        <v>2</v>
      </c>
      <c r="F27" s="24"/>
      <c r="G27" s="24"/>
      <c r="H27" s="25"/>
    </row>
    <row r="28" spans="2:8" x14ac:dyDescent="0.25">
      <c r="B28" s="20" t="s">
        <v>123</v>
      </c>
      <c r="C28" s="21">
        <v>492</v>
      </c>
      <c r="D28" s="22">
        <v>5642.0071757907463</v>
      </c>
      <c r="E28" s="23">
        <v>2</v>
      </c>
      <c r="F28" s="24"/>
      <c r="G28" s="24"/>
      <c r="H28" s="25"/>
    </row>
    <row r="29" spans="2:8" x14ac:dyDescent="0.25">
      <c r="B29" s="20" t="s">
        <v>124</v>
      </c>
      <c r="C29" s="21">
        <v>1613</v>
      </c>
      <c r="D29" s="22">
        <v>6597.0212235930376</v>
      </c>
      <c r="E29" s="23">
        <v>8</v>
      </c>
      <c r="F29" s="24"/>
      <c r="G29" s="24"/>
      <c r="H29" s="25"/>
    </row>
    <row r="30" spans="2:8" x14ac:dyDescent="0.25">
      <c r="B30" s="20" t="s">
        <v>125</v>
      </c>
      <c r="C30" s="21">
        <v>3084</v>
      </c>
      <c r="D30" s="22">
        <v>12652.306923076925</v>
      </c>
      <c r="E30" s="23">
        <v>8</v>
      </c>
      <c r="F30" s="24"/>
      <c r="G30" s="24"/>
      <c r="H30" s="25"/>
    </row>
    <row r="31" spans="2:8" x14ac:dyDescent="0.25">
      <c r="B31" s="20" t="s">
        <v>126</v>
      </c>
      <c r="C31" s="21">
        <v>1531</v>
      </c>
      <c r="D31" s="22">
        <v>10381.64308253952</v>
      </c>
      <c r="E31" s="23">
        <v>10</v>
      </c>
      <c r="F31" s="24"/>
      <c r="G31" s="24"/>
      <c r="H31" s="25"/>
    </row>
    <row r="32" spans="2:8" x14ac:dyDescent="0.25">
      <c r="B32" s="20" t="s">
        <v>127</v>
      </c>
      <c r="C32" s="21">
        <v>544</v>
      </c>
      <c r="D32" s="22">
        <v>3688.8444133909197</v>
      </c>
      <c r="E32" s="23">
        <v>3</v>
      </c>
      <c r="F32" s="24"/>
      <c r="G32" s="24"/>
      <c r="H32" s="25"/>
    </row>
    <row r="33" spans="2:8" x14ac:dyDescent="0.25">
      <c r="B33" s="20" t="s">
        <v>128</v>
      </c>
      <c r="C33" s="21">
        <v>984</v>
      </c>
      <c r="D33" s="22">
        <v>8544.4744786209249</v>
      </c>
      <c r="E33" s="23">
        <v>8</v>
      </c>
      <c r="F33" s="24"/>
      <c r="G33" s="24"/>
      <c r="H33" s="25"/>
    </row>
    <row r="34" spans="2:8" x14ac:dyDescent="0.25">
      <c r="B34" s="20" t="s">
        <v>129</v>
      </c>
      <c r="C34" s="21">
        <v>1947</v>
      </c>
      <c r="D34" s="22">
        <v>9525.8448167268762</v>
      </c>
      <c r="E34" s="23">
        <v>11</v>
      </c>
      <c r="F34" s="24">
        <v>3</v>
      </c>
      <c r="G34" s="24"/>
      <c r="H34" s="25"/>
    </row>
    <row r="35" spans="2:8" x14ac:dyDescent="0.25">
      <c r="B35" s="35" t="s">
        <v>130</v>
      </c>
      <c r="C35" s="36">
        <v>8677</v>
      </c>
      <c r="D35" s="37">
        <v>145172</v>
      </c>
      <c r="E35" s="23">
        <v>9</v>
      </c>
      <c r="F35" s="24"/>
      <c r="G35" s="24"/>
      <c r="H35" s="25"/>
    </row>
    <row r="36" spans="2:8" x14ac:dyDescent="0.25">
      <c r="B36" s="20" t="s">
        <v>131</v>
      </c>
      <c r="C36" s="21">
        <v>1851</v>
      </c>
      <c r="D36" s="22">
        <v>22378.429715808172</v>
      </c>
      <c r="E36" s="23">
        <v>6</v>
      </c>
      <c r="F36" s="24"/>
      <c r="G36" s="24"/>
      <c r="H36" s="25"/>
    </row>
    <row r="37" spans="2:8" x14ac:dyDescent="0.25">
      <c r="B37" s="20" t="s">
        <v>132</v>
      </c>
      <c r="C37" s="21">
        <v>979</v>
      </c>
      <c r="D37" s="22">
        <v>4878.6849001038909</v>
      </c>
      <c r="E37" s="23">
        <v>28</v>
      </c>
      <c r="F37" s="24"/>
      <c r="G37" s="24"/>
      <c r="H37" s="25"/>
    </row>
    <row r="38" spans="2:8" x14ac:dyDescent="0.25">
      <c r="B38" s="35" t="s">
        <v>133</v>
      </c>
      <c r="C38" s="36">
        <v>1812</v>
      </c>
      <c r="D38" s="37">
        <v>28245</v>
      </c>
      <c r="E38" s="23">
        <v>6</v>
      </c>
      <c r="F38" s="24"/>
      <c r="G38" s="24">
        <v>1</v>
      </c>
      <c r="H38" s="25"/>
    </row>
    <row r="39" spans="2:8" x14ac:dyDescent="0.25">
      <c r="B39" s="20" t="s">
        <v>134</v>
      </c>
      <c r="C39" s="21">
        <v>816</v>
      </c>
      <c r="D39" s="22">
        <v>4522.0140938727955</v>
      </c>
      <c r="E39" s="23">
        <v>8</v>
      </c>
      <c r="F39" s="24"/>
      <c r="G39" s="24"/>
      <c r="H39" s="25"/>
    </row>
    <row r="40" spans="2:8" x14ac:dyDescent="0.25">
      <c r="B40" s="20" t="s">
        <v>135</v>
      </c>
      <c r="C40" s="21">
        <v>250</v>
      </c>
      <c r="D40" s="22">
        <v>2685.6371094740025</v>
      </c>
      <c r="E40" s="23">
        <v>2</v>
      </c>
      <c r="F40" s="24"/>
      <c r="G40" s="24"/>
      <c r="H40" s="25"/>
    </row>
    <row r="41" spans="2:8" x14ac:dyDescent="0.25">
      <c r="B41" s="20" t="s">
        <v>136</v>
      </c>
      <c r="C41" s="21">
        <v>24242</v>
      </c>
      <c r="D41" s="22">
        <v>178062.27895911399</v>
      </c>
      <c r="E41" s="23">
        <v>82</v>
      </c>
      <c r="F41" s="24"/>
      <c r="G41" s="24"/>
      <c r="H41" s="25"/>
    </row>
    <row r="42" spans="2:8" x14ac:dyDescent="0.25">
      <c r="B42" s="20" t="s">
        <v>137</v>
      </c>
      <c r="C42" s="21">
        <v>3651</v>
      </c>
      <c r="D42" s="22">
        <v>29503.750119277323</v>
      </c>
      <c r="E42" s="23">
        <v>25</v>
      </c>
      <c r="F42" s="24"/>
      <c r="G42" s="24"/>
      <c r="H42" s="25"/>
    </row>
    <row r="43" spans="2:8" x14ac:dyDescent="0.25">
      <c r="B43" s="20" t="s">
        <v>138</v>
      </c>
      <c r="C43" s="21">
        <v>2690</v>
      </c>
      <c r="D43" s="22">
        <v>16147.190585054101</v>
      </c>
      <c r="E43" s="23">
        <v>18</v>
      </c>
      <c r="F43" s="24">
        <v>2</v>
      </c>
      <c r="G43" s="24"/>
      <c r="H43" s="25"/>
    </row>
    <row r="44" spans="2:8" x14ac:dyDescent="0.25">
      <c r="B44" s="20" t="s">
        <v>139</v>
      </c>
      <c r="C44" s="21">
        <v>22536</v>
      </c>
      <c r="D44" s="22">
        <v>215573.625250471</v>
      </c>
      <c r="E44" s="23">
        <v>78</v>
      </c>
      <c r="F44" s="24">
        <v>10</v>
      </c>
      <c r="G44" s="24"/>
      <c r="H44" s="25"/>
    </row>
    <row r="45" spans="2:8" x14ac:dyDescent="0.25">
      <c r="B45" s="20" t="s">
        <v>140</v>
      </c>
      <c r="C45" s="21">
        <v>3583</v>
      </c>
      <c r="D45" s="22">
        <v>14194.362445185057</v>
      </c>
      <c r="E45" s="23">
        <v>19</v>
      </c>
      <c r="F45" s="24"/>
      <c r="G45" s="24"/>
      <c r="H45" s="25"/>
    </row>
    <row r="46" spans="2:8" x14ac:dyDescent="0.25">
      <c r="B46" s="20" t="s">
        <v>141</v>
      </c>
      <c r="C46" s="21">
        <v>1583</v>
      </c>
      <c r="D46" s="22">
        <v>6474.3316968058134</v>
      </c>
      <c r="E46" s="23">
        <v>4</v>
      </c>
      <c r="F46" s="24"/>
      <c r="G46" s="24"/>
      <c r="H46" s="25"/>
    </row>
    <row r="47" spans="2:8" x14ac:dyDescent="0.25">
      <c r="B47" s="20" t="s">
        <v>142</v>
      </c>
      <c r="C47" s="21">
        <v>3885</v>
      </c>
      <c r="D47" s="22">
        <v>19360.250936571618</v>
      </c>
      <c r="E47" s="23">
        <v>12</v>
      </c>
      <c r="F47" s="24"/>
      <c r="G47" s="24"/>
      <c r="H47" s="25"/>
    </row>
    <row r="48" spans="2:8" x14ac:dyDescent="0.25">
      <c r="B48" s="20" t="s">
        <v>143</v>
      </c>
      <c r="C48" s="21">
        <v>3461</v>
      </c>
      <c r="D48" s="22">
        <v>22043.433897513612</v>
      </c>
      <c r="E48" s="23">
        <v>19</v>
      </c>
      <c r="F48" s="24"/>
      <c r="G48" s="24"/>
      <c r="H48" s="25"/>
    </row>
    <row r="49" spans="2:8" x14ac:dyDescent="0.25">
      <c r="B49" s="35" t="s">
        <v>144</v>
      </c>
      <c r="C49" s="36">
        <v>1451</v>
      </c>
      <c r="D49" s="37">
        <v>22935</v>
      </c>
      <c r="E49" s="23">
        <v>5</v>
      </c>
      <c r="F49" s="24"/>
      <c r="G49" s="24"/>
      <c r="H49" s="25"/>
    </row>
    <row r="50" spans="2:8" x14ac:dyDescent="0.25">
      <c r="B50" s="35" t="s">
        <v>145</v>
      </c>
      <c r="C50" s="36">
        <v>4029</v>
      </c>
      <c r="D50" s="37">
        <v>62980</v>
      </c>
      <c r="E50" s="23">
        <v>9</v>
      </c>
      <c r="F50" s="24"/>
      <c r="G50" s="24"/>
      <c r="H50" s="25"/>
    </row>
    <row r="51" spans="2:8" x14ac:dyDescent="0.25">
      <c r="B51" s="20" t="s">
        <v>146</v>
      </c>
      <c r="C51" s="21">
        <v>1704</v>
      </c>
      <c r="D51" s="22">
        <v>13029.73518005653</v>
      </c>
      <c r="E51" s="23">
        <v>17</v>
      </c>
      <c r="F51" s="24"/>
      <c r="G51" s="24"/>
      <c r="H51" s="25"/>
    </row>
    <row r="52" spans="2:8" x14ac:dyDescent="0.25">
      <c r="B52" s="20" t="s">
        <v>147</v>
      </c>
      <c r="C52" s="21">
        <v>661</v>
      </c>
      <c r="D52" s="22">
        <v>2703.4329068784855</v>
      </c>
      <c r="E52" s="23">
        <v>4</v>
      </c>
      <c r="F52" s="24"/>
      <c r="G52" s="24"/>
      <c r="H52" s="25"/>
    </row>
    <row r="53" spans="2:8" x14ac:dyDescent="0.25">
      <c r="B53" s="20" t="s">
        <v>148</v>
      </c>
      <c r="C53" s="21">
        <v>246</v>
      </c>
      <c r="D53" s="22">
        <v>2642.6681157224184</v>
      </c>
      <c r="E53" s="23">
        <v>2</v>
      </c>
      <c r="F53" s="24"/>
      <c r="G53" s="24"/>
      <c r="H53" s="25"/>
    </row>
    <row r="54" spans="2:8" x14ac:dyDescent="0.25">
      <c r="B54" s="20" t="s">
        <v>149</v>
      </c>
      <c r="C54" s="21">
        <v>3395</v>
      </c>
      <c r="D54" s="22">
        <v>55882.489475924449</v>
      </c>
      <c r="E54" s="23"/>
      <c r="F54" s="24"/>
      <c r="G54" s="24"/>
      <c r="H54" s="25">
        <v>17</v>
      </c>
    </row>
    <row r="55" spans="2:8" x14ac:dyDescent="0.25">
      <c r="B55" s="35" t="s">
        <v>150</v>
      </c>
      <c r="C55" s="36">
        <v>2733</v>
      </c>
      <c r="D55" s="37">
        <v>42252</v>
      </c>
      <c r="E55" s="23">
        <v>7</v>
      </c>
      <c r="F55" s="24"/>
      <c r="G55" s="24"/>
      <c r="H55" s="25"/>
    </row>
    <row r="56" spans="2:8" x14ac:dyDescent="0.25">
      <c r="B56" s="20" t="s">
        <v>151</v>
      </c>
      <c r="C56" s="21">
        <v>1647</v>
      </c>
      <c r="D56" s="22">
        <v>11168.240788336112</v>
      </c>
      <c r="E56" s="23">
        <v>17</v>
      </c>
      <c r="F56" s="24"/>
      <c r="G56" s="24"/>
      <c r="H56" s="25"/>
    </row>
    <row r="57" spans="2:8" x14ac:dyDescent="0.25">
      <c r="B57" s="20" t="s">
        <v>152</v>
      </c>
      <c r="C57" s="21">
        <v>499</v>
      </c>
      <c r="D57" s="22">
        <v>3925.1143230607599</v>
      </c>
      <c r="E57" s="23">
        <v>4</v>
      </c>
      <c r="F57" s="24"/>
      <c r="G57" s="24"/>
      <c r="H57" s="25"/>
    </row>
    <row r="58" spans="2:8" x14ac:dyDescent="0.25">
      <c r="B58" s="20" t="s">
        <v>153</v>
      </c>
      <c r="C58" s="21">
        <v>2284</v>
      </c>
      <c r="D58" s="22">
        <v>11792.48850592835</v>
      </c>
      <c r="E58" s="23">
        <v>6</v>
      </c>
      <c r="F58" s="24"/>
      <c r="G58" s="24"/>
      <c r="H58" s="25"/>
    </row>
    <row r="59" spans="2:8" x14ac:dyDescent="0.25">
      <c r="B59" s="35" t="s">
        <v>154</v>
      </c>
      <c r="C59" s="36">
        <v>3430</v>
      </c>
      <c r="D59" s="37">
        <v>54183</v>
      </c>
      <c r="E59" s="23">
        <v>13</v>
      </c>
      <c r="F59" s="24"/>
      <c r="G59" s="24"/>
      <c r="H59" s="25"/>
    </row>
    <row r="60" spans="2:8" x14ac:dyDescent="0.25">
      <c r="B60" s="20" t="s">
        <v>155</v>
      </c>
      <c r="C60" s="21">
        <v>823</v>
      </c>
      <c r="D60" s="22">
        <v>8841.1029643884158</v>
      </c>
      <c r="E60" s="23">
        <v>4</v>
      </c>
      <c r="F60" s="24"/>
      <c r="G60" s="24"/>
      <c r="H60" s="25"/>
    </row>
    <row r="61" spans="2:8" x14ac:dyDescent="0.25">
      <c r="B61" s="20" t="s">
        <v>156</v>
      </c>
      <c r="C61" s="21">
        <v>943</v>
      </c>
      <c r="D61" s="22">
        <v>3868.7194871794873</v>
      </c>
      <c r="E61" s="23">
        <v>6</v>
      </c>
      <c r="F61" s="24"/>
      <c r="G61" s="24"/>
      <c r="H61" s="25"/>
    </row>
    <row r="62" spans="2:8" x14ac:dyDescent="0.25">
      <c r="B62" s="20" t="s">
        <v>157</v>
      </c>
      <c r="C62" s="21">
        <v>461</v>
      </c>
      <c r="D62" s="22">
        <v>3126.0213135537024</v>
      </c>
      <c r="E62" s="23">
        <v>4</v>
      </c>
      <c r="F62" s="24"/>
      <c r="G62" s="24"/>
      <c r="H62" s="25"/>
    </row>
    <row r="63" spans="2:8" x14ac:dyDescent="0.25">
      <c r="B63" s="20" t="s">
        <v>158</v>
      </c>
      <c r="C63" s="21">
        <v>712</v>
      </c>
      <c r="D63" s="22">
        <v>5600.5634629644501</v>
      </c>
      <c r="E63" s="23">
        <v>5</v>
      </c>
      <c r="F63" s="24"/>
      <c r="G63" s="24"/>
      <c r="H63" s="25"/>
    </row>
    <row r="64" spans="2:8" x14ac:dyDescent="0.25">
      <c r="B64" s="20" t="s">
        <v>159</v>
      </c>
      <c r="C64" s="21">
        <v>239</v>
      </c>
      <c r="D64" s="22">
        <v>2567.4698766571464</v>
      </c>
      <c r="E64" s="23">
        <v>2</v>
      </c>
      <c r="F64" s="24"/>
      <c r="G64" s="24"/>
      <c r="H64" s="25"/>
    </row>
    <row r="65" spans="2:8" x14ac:dyDescent="0.25">
      <c r="B65" s="20" t="s">
        <v>160</v>
      </c>
      <c r="C65" s="21">
        <v>500</v>
      </c>
      <c r="D65" s="22">
        <v>2051.2805128205127</v>
      </c>
      <c r="E65" s="23">
        <v>1</v>
      </c>
      <c r="F65" s="24"/>
      <c r="G65" s="24"/>
      <c r="H65" s="25"/>
    </row>
    <row r="66" spans="2:8" x14ac:dyDescent="0.25">
      <c r="B66" s="20" t="s">
        <v>161</v>
      </c>
      <c r="C66" s="21">
        <v>1283</v>
      </c>
      <c r="D66" s="22">
        <v>5263.5874358974361</v>
      </c>
      <c r="E66" s="23">
        <v>7</v>
      </c>
      <c r="F66" s="24"/>
      <c r="G66" s="24"/>
      <c r="H66" s="25"/>
    </row>
    <row r="67" spans="2:8" x14ac:dyDescent="0.25">
      <c r="B67" s="35" t="s">
        <v>162</v>
      </c>
      <c r="C67" s="36">
        <v>5185</v>
      </c>
      <c r="D67" s="37">
        <v>87866</v>
      </c>
      <c r="E67" s="23">
        <v>36</v>
      </c>
      <c r="F67" s="24"/>
      <c r="G67" s="24">
        <v>1</v>
      </c>
      <c r="H67" s="25"/>
    </row>
    <row r="68" spans="2:8" x14ac:dyDescent="0.25">
      <c r="B68" s="20" t="s">
        <v>163</v>
      </c>
      <c r="C68" s="21">
        <v>2383</v>
      </c>
      <c r="D68" s="22">
        <v>20043.634141693197</v>
      </c>
      <c r="E68" s="23">
        <v>16</v>
      </c>
      <c r="F68" s="24"/>
      <c r="G68" s="24"/>
      <c r="H68" s="25"/>
    </row>
    <row r="69" spans="2:8" x14ac:dyDescent="0.25">
      <c r="B69" s="20" t="s">
        <v>164</v>
      </c>
      <c r="C69" s="21">
        <v>661</v>
      </c>
      <c r="D69" s="22">
        <v>4482.2152890650696</v>
      </c>
      <c r="E69" s="23">
        <v>3</v>
      </c>
      <c r="F69" s="24"/>
      <c r="G69" s="24"/>
      <c r="H69" s="25"/>
    </row>
    <row r="70" spans="2:8" x14ac:dyDescent="0.25">
      <c r="B70" s="20" t="s">
        <v>165</v>
      </c>
      <c r="C70" s="21">
        <v>1010</v>
      </c>
      <c r="D70" s="22">
        <v>6848.7715763324068</v>
      </c>
      <c r="E70" s="23">
        <v>8</v>
      </c>
      <c r="F70" s="24"/>
      <c r="G70" s="24"/>
      <c r="H70" s="25"/>
    </row>
    <row r="71" spans="2:8" x14ac:dyDescent="0.25">
      <c r="B71" s="20" t="s">
        <v>166</v>
      </c>
      <c r="C71" s="21">
        <v>22918</v>
      </c>
      <c r="D71" s="22">
        <v>371305.18052407599</v>
      </c>
      <c r="E71" s="23"/>
      <c r="F71" s="24"/>
      <c r="G71" s="24"/>
      <c r="H71" s="25">
        <v>53</v>
      </c>
    </row>
    <row r="72" spans="2:8" x14ac:dyDescent="0.25">
      <c r="B72" s="20" t="s">
        <v>167</v>
      </c>
      <c r="C72" s="21">
        <v>241</v>
      </c>
      <c r="D72" s="22">
        <v>2588.9493735329384</v>
      </c>
      <c r="E72" s="23">
        <v>2</v>
      </c>
      <c r="F72" s="24"/>
      <c r="G72" s="24"/>
      <c r="H72" s="25"/>
    </row>
    <row r="73" spans="2:8" x14ac:dyDescent="0.25">
      <c r="B73" s="20" t="s">
        <v>168</v>
      </c>
      <c r="C73" s="21">
        <v>3542</v>
      </c>
      <c r="D73" s="22">
        <v>26513.966966421125</v>
      </c>
      <c r="E73" s="23">
        <v>14</v>
      </c>
      <c r="F73" s="24"/>
      <c r="G73" s="24"/>
      <c r="H73" s="25"/>
    </row>
    <row r="74" spans="2:8" x14ac:dyDescent="0.25">
      <c r="B74" s="20" t="s">
        <v>169</v>
      </c>
      <c r="C74" s="21">
        <v>9298</v>
      </c>
      <c r="D74" s="22">
        <v>69539.489561535593</v>
      </c>
      <c r="E74" s="23">
        <v>32</v>
      </c>
      <c r="F74" s="24">
        <v>1</v>
      </c>
      <c r="G74" s="24"/>
      <c r="H74" s="25"/>
    </row>
    <row r="75" spans="2:8" x14ac:dyDescent="0.25">
      <c r="B75" s="20" t="s">
        <v>170</v>
      </c>
      <c r="C75" s="21">
        <v>314</v>
      </c>
      <c r="D75" s="22">
        <v>3373.1610094993475</v>
      </c>
      <c r="E75" s="23">
        <v>4</v>
      </c>
      <c r="F75" s="24"/>
      <c r="G75" s="24"/>
      <c r="H75" s="25"/>
    </row>
    <row r="76" spans="2:8" x14ac:dyDescent="0.25">
      <c r="B76" s="20" t="s">
        <v>171</v>
      </c>
      <c r="C76" s="21">
        <v>41827</v>
      </c>
      <c r="D76" s="22">
        <v>543042.53</v>
      </c>
      <c r="E76" s="23"/>
      <c r="F76" s="24"/>
      <c r="G76" s="24"/>
      <c r="H76" s="25">
        <v>141</v>
      </c>
    </row>
    <row r="77" spans="2:8" x14ac:dyDescent="0.25">
      <c r="B77" s="20" t="s">
        <v>172</v>
      </c>
      <c r="C77" s="21">
        <v>3083</v>
      </c>
      <c r="D77" s="22">
        <v>34530.067181670325</v>
      </c>
      <c r="E77" s="23">
        <v>10</v>
      </c>
      <c r="F77" s="24"/>
      <c r="G77" s="24"/>
      <c r="H77" s="25"/>
    </row>
    <row r="78" spans="2:8" x14ac:dyDescent="0.25">
      <c r="B78" s="20" t="s">
        <v>173</v>
      </c>
      <c r="C78" s="21">
        <v>35497</v>
      </c>
      <c r="D78" s="22">
        <v>345479.59027558396</v>
      </c>
      <c r="E78" s="23">
        <v>146</v>
      </c>
      <c r="F78" s="24"/>
      <c r="G78" s="24">
        <v>2</v>
      </c>
      <c r="H78" s="25"/>
    </row>
    <row r="79" spans="2:8" x14ac:dyDescent="0.25">
      <c r="B79" s="20" t="s">
        <v>174</v>
      </c>
      <c r="C79" s="21">
        <v>229</v>
      </c>
      <c r="D79" s="22">
        <v>1141.1881942020334</v>
      </c>
      <c r="E79" s="23">
        <v>3</v>
      </c>
      <c r="F79" s="24"/>
      <c r="G79" s="24"/>
      <c r="H79" s="25"/>
    </row>
    <row r="80" spans="2:8" x14ac:dyDescent="0.25">
      <c r="B80" s="20" t="s">
        <v>175</v>
      </c>
      <c r="C80" s="21">
        <v>1568</v>
      </c>
      <c r="D80" s="22">
        <v>7813.869513138814</v>
      </c>
      <c r="E80" s="23">
        <v>7</v>
      </c>
      <c r="F80" s="24"/>
      <c r="G80" s="24"/>
      <c r="H80" s="25"/>
    </row>
    <row r="81" spans="2:8" x14ac:dyDescent="0.25">
      <c r="B81" s="20" t="s">
        <v>176</v>
      </c>
      <c r="C81" s="21">
        <v>715</v>
      </c>
      <c r="D81" s="22">
        <v>3563.0888596264363</v>
      </c>
      <c r="E81" s="23">
        <v>5</v>
      </c>
      <c r="F81" s="24"/>
      <c r="G81" s="24"/>
      <c r="H81" s="25"/>
    </row>
    <row r="82" spans="2:8" x14ac:dyDescent="0.25">
      <c r="B82" s="20" t="s">
        <v>177</v>
      </c>
      <c r="C82" s="21">
        <v>507</v>
      </c>
      <c r="D82" s="22">
        <v>911.38628944504899</v>
      </c>
      <c r="E82" s="23"/>
      <c r="F82" s="24"/>
      <c r="G82" s="24"/>
      <c r="H82" s="25"/>
    </row>
    <row r="83" spans="2:8" x14ac:dyDescent="0.25">
      <c r="B83" s="35" t="s">
        <v>178</v>
      </c>
      <c r="C83" s="36">
        <v>3488</v>
      </c>
      <c r="D83" s="37">
        <v>54368</v>
      </c>
      <c r="E83" s="23">
        <v>14</v>
      </c>
      <c r="F83" s="24"/>
      <c r="G83" s="24"/>
      <c r="H83" s="25"/>
    </row>
    <row r="84" spans="2:8" x14ac:dyDescent="0.25">
      <c r="B84" s="35" t="s">
        <v>179</v>
      </c>
      <c r="C84" s="36">
        <v>4044</v>
      </c>
      <c r="D84" s="37">
        <v>63231</v>
      </c>
      <c r="E84" s="23">
        <v>14</v>
      </c>
      <c r="F84" s="24"/>
      <c r="G84" s="24">
        <v>1</v>
      </c>
      <c r="H84" s="25"/>
    </row>
    <row r="85" spans="2:8" x14ac:dyDescent="0.25">
      <c r="B85" s="20" t="s">
        <v>180</v>
      </c>
      <c r="C85" s="21">
        <v>2295</v>
      </c>
      <c r="D85" s="22">
        <v>11849.282465457778</v>
      </c>
      <c r="E85" s="23">
        <v>8</v>
      </c>
      <c r="F85" s="24"/>
      <c r="G85" s="24"/>
      <c r="H85" s="25"/>
    </row>
    <row r="86" spans="2:8" x14ac:dyDescent="0.25">
      <c r="B86" s="38" t="s">
        <v>181</v>
      </c>
      <c r="C86" s="39">
        <v>18514</v>
      </c>
      <c r="D86" s="40">
        <v>13201</v>
      </c>
      <c r="E86" s="23"/>
      <c r="F86" s="24"/>
      <c r="G86" s="24"/>
      <c r="H86" s="25"/>
    </row>
    <row r="87" spans="2:8" x14ac:dyDescent="0.25">
      <c r="B87" s="20" t="s">
        <v>182</v>
      </c>
      <c r="C87" s="21">
        <v>736</v>
      </c>
      <c r="D87" s="22">
        <v>3019.4917948717944</v>
      </c>
      <c r="E87" s="23">
        <v>4</v>
      </c>
      <c r="F87" s="24"/>
      <c r="G87" s="24"/>
      <c r="H87" s="25"/>
    </row>
    <row r="88" spans="2:8" x14ac:dyDescent="0.25">
      <c r="B88" s="35" t="s">
        <v>183</v>
      </c>
      <c r="C88" s="36">
        <v>2712</v>
      </c>
      <c r="D88" s="37">
        <v>42812</v>
      </c>
      <c r="E88" s="23">
        <v>12</v>
      </c>
      <c r="F88" s="24"/>
      <c r="G88" s="24"/>
      <c r="H88" s="25"/>
    </row>
    <row r="89" spans="2:8" x14ac:dyDescent="0.25">
      <c r="B89" s="20" t="s">
        <v>184</v>
      </c>
      <c r="C89" s="21">
        <v>76911</v>
      </c>
      <c r="D89" s="22">
        <v>1021153.068285884</v>
      </c>
      <c r="E89" s="23">
        <v>8</v>
      </c>
      <c r="F89" s="24"/>
      <c r="G89" s="24"/>
      <c r="H89" s="25">
        <v>209</v>
      </c>
    </row>
    <row r="90" spans="2:8" x14ac:dyDescent="0.25">
      <c r="B90" s="35" t="s">
        <v>185</v>
      </c>
      <c r="C90" s="36">
        <v>4471</v>
      </c>
      <c r="D90" s="37">
        <v>53977</v>
      </c>
      <c r="E90" s="23">
        <v>14</v>
      </c>
      <c r="F90" s="24"/>
      <c r="G90" s="24"/>
      <c r="H90" s="25"/>
    </row>
    <row r="91" spans="2:8" x14ac:dyDescent="0.25">
      <c r="B91" s="35" t="s">
        <v>186</v>
      </c>
      <c r="C91" s="36">
        <v>3460</v>
      </c>
      <c r="D91" s="37">
        <v>25358</v>
      </c>
      <c r="E91" s="23">
        <v>7</v>
      </c>
      <c r="F91" s="24"/>
      <c r="G91" s="24"/>
      <c r="H91" s="25"/>
    </row>
    <row r="92" spans="2:8" x14ac:dyDescent="0.25">
      <c r="B92" s="35" t="s">
        <v>187</v>
      </c>
      <c r="C92" s="36">
        <v>1603</v>
      </c>
      <c r="D92" s="37">
        <v>58774</v>
      </c>
      <c r="E92" s="23">
        <v>5</v>
      </c>
      <c r="F92" s="24"/>
      <c r="G92" s="24"/>
      <c r="H92" s="25"/>
    </row>
    <row r="93" spans="2:8" x14ac:dyDescent="0.25">
      <c r="B93" s="20" t="s">
        <v>188</v>
      </c>
      <c r="C93" s="21">
        <v>3588</v>
      </c>
      <c r="D93" s="22">
        <v>5020</v>
      </c>
      <c r="E93" s="23">
        <v>11</v>
      </c>
      <c r="F93" s="24"/>
      <c r="G93" s="24"/>
      <c r="H93" s="25"/>
    </row>
    <row r="94" spans="2:8" x14ac:dyDescent="0.25">
      <c r="B94" s="35" t="s">
        <v>189</v>
      </c>
      <c r="C94" s="36">
        <v>5444</v>
      </c>
      <c r="D94" s="37">
        <v>69223</v>
      </c>
      <c r="E94" s="23">
        <v>31</v>
      </c>
      <c r="F94" s="24"/>
      <c r="G94" s="24"/>
      <c r="H94" s="25"/>
    </row>
    <row r="95" spans="2:8" x14ac:dyDescent="0.25">
      <c r="B95" s="20" t="s">
        <v>190</v>
      </c>
      <c r="C95" s="21">
        <v>2073</v>
      </c>
      <c r="D95" s="22">
        <v>24419.627657053763</v>
      </c>
      <c r="E95" s="23">
        <v>15</v>
      </c>
      <c r="F95" s="24">
        <v>1</v>
      </c>
      <c r="G95" s="24"/>
      <c r="H95" s="25"/>
    </row>
    <row r="96" spans="2:8" x14ac:dyDescent="0.25">
      <c r="B96" s="20" t="s">
        <v>191</v>
      </c>
      <c r="C96" s="21">
        <v>3091</v>
      </c>
      <c r="D96" s="22">
        <v>15122.951375707642</v>
      </c>
      <c r="E96" s="23">
        <v>9</v>
      </c>
      <c r="F96" s="24">
        <v>3</v>
      </c>
      <c r="G96" s="24"/>
      <c r="H96" s="25"/>
    </row>
    <row r="97" spans="2:8" ht="15.75" thickBot="1" x14ac:dyDescent="0.3">
      <c r="B97" s="26" t="s">
        <v>192</v>
      </c>
      <c r="C97" s="27"/>
      <c r="D97" s="22">
        <v>5040</v>
      </c>
      <c r="E97" s="23"/>
      <c r="F97" s="24"/>
      <c r="G97" s="24"/>
      <c r="H97" s="25"/>
    </row>
    <row r="98" spans="2:8" ht="15.75" thickBot="1" x14ac:dyDescent="0.3">
      <c r="B98" s="28" t="s">
        <v>193</v>
      </c>
      <c r="C98" s="29">
        <v>541726</v>
      </c>
      <c r="D98" s="30">
        <v>6132644.6470981762</v>
      </c>
      <c r="E98" s="31">
        <f t="shared" ref="E98:H98" si="0">SUM(E6:E97)</f>
        <v>1496</v>
      </c>
      <c r="F98" s="32">
        <f t="shared" si="0"/>
        <v>49</v>
      </c>
      <c r="G98" s="32">
        <f t="shared" si="0"/>
        <v>5</v>
      </c>
      <c r="H98" s="33">
        <f t="shared" si="0"/>
        <v>455</v>
      </c>
    </row>
  </sheetData>
  <mergeCells count="1">
    <mergeCell ref="B3:D3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97"/>
  <sheetViews>
    <sheetView workbookViewId="0">
      <selection activeCell="H13" sqref="H13"/>
    </sheetView>
  </sheetViews>
  <sheetFormatPr baseColWidth="10" defaultRowHeight="15" x14ac:dyDescent="0.25"/>
  <cols>
    <col min="2" max="2" width="25.42578125" style="13" bestFit="1" customWidth="1"/>
    <col min="3" max="4" width="11.42578125" style="13"/>
    <col min="5" max="5" width="7" style="13" bestFit="1" customWidth="1"/>
  </cols>
  <sheetData>
    <row r="2" spans="2:5" ht="20.25" x14ac:dyDescent="0.3">
      <c r="B2" s="80" t="s">
        <v>195</v>
      </c>
      <c r="C2" s="80"/>
      <c r="D2" s="80"/>
    </row>
    <row r="3" spans="2:5" x14ac:dyDescent="0.25">
      <c r="D3" s="41"/>
    </row>
    <row r="4" spans="2:5" ht="16.5" thickBot="1" x14ac:dyDescent="0.3">
      <c r="B4" s="81" t="s">
        <v>196</v>
      </c>
      <c r="C4" s="81"/>
      <c r="D4" s="81"/>
      <c r="E4" s="81"/>
    </row>
    <row r="5" spans="2:5" ht="42" x14ac:dyDescent="0.25">
      <c r="B5" s="42" t="s">
        <v>1</v>
      </c>
      <c r="C5" s="43" t="s">
        <v>197</v>
      </c>
      <c r="D5" s="44" t="s">
        <v>198</v>
      </c>
      <c r="E5" s="45" t="s">
        <v>199</v>
      </c>
    </row>
    <row r="6" spans="2:5" x14ac:dyDescent="0.25">
      <c r="B6" s="46" t="s">
        <v>4</v>
      </c>
      <c r="C6" s="47">
        <v>5455</v>
      </c>
      <c r="D6" s="48">
        <f>'[2]VIDRIO POR MUNICIPIOS'!$O8</f>
        <v>87864.455413533826</v>
      </c>
      <c r="E6" s="49">
        <v>25</v>
      </c>
    </row>
    <row r="7" spans="2:5" x14ac:dyDescent="0.25">
      <c r="B7" s="46" t="s">
        <v>200</v>
      </c>
      <c r="C7" s="47">
        <v>2832</v>
      </c>
      <c r="D7" s="48">
        <f>'[2]VIDRIO POR MUNICIPIOS'!$O9</f>
        <v>56823.21896686923</v>
      </c>
      <c r="E7" s="49">
        <v>25</v>
      </c>
    </row>
    <row r="8" spans="2:5" x14ac:dyDescent="0.25">
      <c r="B8" s="46" t="s">
        <v>6</v>
      </c>
      <c r="C8" s="47">
        <v>1240</v>
      </c>
      <c r="D8" s="48">
        <f>'[2]VIDRIO POR MUNICIPIOS'!$O10</f>
        <v>24880.218219956871</v>
      </c>
      <c r="E8" s="49">
        <v>8</v>
      </c>
    </row>
    <row r="9" spans="2:5" x14ac:dyDescent="0.25">
      <c r="B9" s="46" t="s">
        <v>7</v>
      </c>
      <c r="C9" s="47">
        <v>515</v>
      </c>
      <c r="D9" s="48">
        <f>'[2]VIDRIO POR MUNICIPIOS'!$O11</f>
        <v>10333.311680062732</v>
      </c>
      <c r="E9" s="49">
        <v>5</v>
      </c>
    </row>
    <row r="10" spans="2:5" x14ac:dyDescent="0.25">
      <c r="B10" s="46" t="s">
        <v>8</v>
      </c>
      <c r="C10" s="47">
        <v>6601</v>
      </c>
      <c r="D10" s="48">
        <f>'[2]VIDRIO POR MUNICIPIOS'!$O12</f>
        <v>121418.82304068521</v>
      </c>
      <c r="E10" s="49">
        <v>36</v>
      </c>
    </row>
    <row r="11" spans="2:5" x14ac:dyDescent="0.25">
      <c r="B11" s="46" t="s">
        <v>201</v>
      </c>
      <c r="C11" s="47">
        <v>866</v>
      </c>
      <c r="D11" s="48">
        <f>'[2]VIDRIO POR MUNICIPIOS'!$O13</f>
        <v>14235.535217391307</v>
      </c>
      <c r="E11" s="49">
        <v>6</v>
      </c>
    </row>
    <row r="12" spans="2:5" x14ac:dyDescent="0.25">
      <c r="B12" s="46" t="s">
        <v>202</v>
      </c>
      <c r="C12" s="47">
        <v>38067</v>
      </c>
      <c r="D12" s="48">
        <f>'[2]VIDRIO POR MUNICIPIOS'!$O14</f>
        <v>248980</v>
      </c>
      <c r="E12" s="49">
        <v>113</v>
      </c>
    </row>
    <row r="13" spans="2:5" x14ac:dyDescent="0.25">
      <c r="B13" s="46" t="s">
        <v>203</v>
      </c>
      <c r="C13" s="47">
        <v>24249</v>
      </c>
      <c r="D13" s="48">
        <f>'[2]VIDRIO POR MUNICIPIOS'!$O15</f>
        <v>217560</v>
      </c>
      <c r="E13" s="49">
        <v>72</v>
      </c>
    </row>
    <row r="14" spans="2:5" x14ac:dyDescent="0.25">
      <c r="B14" s="46" t="s">
        <v>204</v>
      </c>
      <c r="C14" s="47">
        <v>1915</v>
      </c>
      <c r="D14" s="48">
        <f>'[2]VIDRIO POR MUNICIPIOS'!$O16</f>
        <v>14181.355135135136</v>
      </c>
      <c r="E14" s="49">
        <v>11</v>
      </c>
    </row>
    <row r="15" spans="2:5" x14ac:dyDescent="0.25">
      <c r="B15" s="46" t="s">
        <v>13</v>
      </c>
      <c r="C15" s="47">
        <v>2045</v>
      </c>
      <c r="D15" s="48">
        <f>'[2]VIDRIO POR MUNICIPIOS'!$O17</f>
        <v>40003.548371786419</v>
      </c>
      <c r="E15" s="49">
        <v>13</v>
      </c>
    </row>
    <row r="16" spans="2:5" x14ac:dyDescent="0.25">
      <c r="B16" s="46" t="s">
        <v>205</v>
      </c>
      <c r="C16" s="47">
        <v>4168</v>
      </c>
      <c r="D16" s="48">
        <f>'[2]VIDRIO POR MUNICIPIOS'!$O18</f>
        <v>43463.620648043223</v>
      </c>
      <c r="E16" s="49">
        <v>9</v>
      </c>
    </row>
    <row r="17" spans="2:5" x14ac:dyDescent="0.25">
      <c r="B17" s="46" t="s">
        <v>206</v>
      </c>
      <c r="C17" s="47">
        <v>13342</v>
      </c>
      <c r="D17" s="48">
        <f>'[2]VIDRIO POR MUNICIPIOS'!$O19</f>
        <v>91820.635774850802</v>
      </c>
      <c r="E17" s="49">
        <v>48</v>
      </c>
    </row>
    <row r="18" spans="2:5" x14ac:dyDescent="0.25">
      <c r="B18" s="46" t="s">
        <v>16</v>
      </c>
      <c r="C18" s="47">
        <v>2229</v>
      </c>
      <c r="D18" s="48">
        <f>'[2]VIDRIO POR MUNICIPIOS'!$O20</f>
        <v>20390.320508419965</v>
      </c>
      <c r="E18" s="49">
        <v>13</v>
      </c>
    </row>
    <row r="19" spans="2:5" x14ac:dyDescent="0.25">
      <c r="B19" s="46" t="s">
        <v>17</v>
      </c>
      <c r="C19" s="47">
        <v>271</v>
      </c>
      <c r="D19" s="48">
        <f>'[2]VIDRIO POR MUNICIPIOS'!$O21</f>
        <v>1476.887134231305</v>
      </c>
      <c r="E19" s="49">
        <v>5</v>
      </c>
    </row>
    <row r="20" spans="2:5" x14ac:dyDescent="0.25">
      <c r="B20" s="46" t="s">
        <v>18</v>
      </c>
      <c r="C20" s="47">
        <v>41620</v>
      </c>
      <c r="D20" s="48">
        <f>'[2]VIDRIO POR MUNICIPIOS'!$O22</f>
        <v>302696.83741462766</v>
      </c>
      <c r="E20" s="49">
        <v>189</v>
      </c>
    </row>
    <row r="21" spans="2:5" x14ac:dyDescent="0.25">
      <c r="B21" s="46" t="s">
        <v>19</v>
      </c>
      <c r="C21" s="47">
        <v>487</v>
      </c>
      <c r="D21" s="48">
        <f>'[2]VIDRIO POR MUNICIPIOS'!$O23</f>
        <v>8647.1409980765129</v>
      </c>
      <c r="E21" s="49">
        <v>5</v>
      </c>
    </row>
    <row r="22" spans="2:5" x14ac:dyDescent="0.25">
      <c r="B22" s="46" t="s">
        <v>20</v>
      </c>
      <c r="C22" s="47">
        <v>8705</v>
      </c>
      <c r="D22" s="48">
        <f>'[2]VIDRIO POR MUNICIPIOS'!$O24</f>
        <v>130493.40963919148</v>
      </c>
      <c r="E22" s="49">
        <v>53</v>
      </c>
    </row>
    <row r="23" spans="2:5" x14ac:dyDescent="0.25">
      <c r="B23" s="46" t="s">
        <v>21</v>
      </c>
      <c r="C23" s="47">
        <v>2588</v>
      </c>
      <c r="D23" s="48">
        <f>'[2]VIDRIO POR MUNICIPIOS'!$O25</f>
        <v>17810.794675859237</v>
      </c>
      <c r="E23" s="49">
        <v>19</v>
      </c>
    </row>
    <row r="24" spans="2:5" x14ac:dyDescent="0.25">
      <c r="B24" s="46" t="s">
        <v>22</v>
      </c>
      <c r="C24" s="47">
        <v>1397</v>
      </c>
      <c r="D24" s="48">
        <f>'[2]VIDRIO POR MUNICIPIOS'!$O26</f>
        <v>24805.033314810858</v>
      </c>
      <c r="E24" s="49">
        <v>10</v>
      </c>
    </row>
    <row r="25" spans="2:5" x14ac:dyDescent="0.25">
      <c r="B25" s="46" t="s">
        <v>23</v>
      </c>
      <c r="C25" s="47">
        <v>4075</v>
      </c>
      <c r="D25" s="48">
        <f>'[2]VIDRIO POR MUNICIPIOS'!$O27</f>
        <v>81109.575628545048</v>
      </c>
      <c r="E25" s="49">
        <v>21</v>
      </c>
    </row>
    <row r="26" spans="2:5" x14ac:dyDescent="0.25">
      <c r="B26" s="46" t="s">
        <v>24</v>
      </c>
      <c r="C26" s="47">
        <v>142</v>
      </c>
      <c r="D26" s="48">
        <f>'[2]VIDRIO POR MUNICIPIOS'!$O28</f>
        <v>2334.2273913043477</v>
      </c>
      <c r="E26" s="49">
        <v>3</v>
      </c>
    </row>
    <row r="27" spans="2:5" x14ac:dyDescent="0.25">
      <c r="B27" s="46" t="s">
        <v>25</v>
      </c>
      <c r="C27" s="47">
        <v>258</v>
      </c>
      <c r="D27" s="48">
        <f>'[2]VIDRIO POR MUNICIPIOS'!$O29</f>
        <v>4241.0717391304343</v>
      </c>
      <c r="E27" s="49">
        <v>2</v>
      </c>
    </row>
    <row r="28" spans="2:5" x14ac:dyDescent="0.25">
      <c r="B28" s="46" t="s">
        <v>207</v>
      </c>
      <c r="C28" s="47">
        <v>492</v>
      </c>
      <c r="D28" s="48">
        <f>'[2]VIDRIO POR MUNICIPIOS'!$O30</f>
        <v>8087.6291304347833</v>
      </c>
      <c r="E28" s="49">
        <v>2</v>
      </c>
    </row>
    <row r="29" spans="2:5" x14ac:dyDescent="0.25">
      <c r="B29" s="46" t="s">
        <v>27</v>
      </c>
      <c r="C29" s="47">
        <v>1613</v>
      </c>
      <c r="D29" s="48">
        <f>'[2]VIDRIO POR MUNICIPIOS'!$O31</f>
        <v>20165.33435608726</v>
      </c>
      <c r="E29" s="49">
        <v>12</v>
      </c>
    </row>
    <row r="30" spans="2:5" x14ac:dyDescent="0.25">
      <c r="B30" s="46" t="s">
        <v>28</v>
      </c>
      <c r="C30" s="47">
        <v>3084</v>
      </c>
      <c r="D30" s="48">
        <f>'[2]VIDRIO POR MUNICIPIOS'!$O32</f>
        <v>22838.267027027028</v>
      </c>
      <c r="E30" s="49">
        <v>8</v>
      </c>
    </row>
    <row r="31" spans="2:5" x14ac:dyDescent="0.25">
      <c r="B31" s="46" t="s">
        <v>208</v>
      </c>
      <c r="C31" s="47">
        <v>1531</v>
      </c>
      <c r="D31" s="48">
        <f>'[2]VIDRIO POR MUNICIPIOS'!$O33</f>
        <v>22957.974716865625</v>
      </c>
      <c r="E31" s="49">
        <v>11</v>
      </c>
    </row>
    <row r="32" spans="2:5" x14ac:dyDescent="0.25">
      <c r="B32" s="46" t="s">
        <v>209</v>
      </c>
      <c r="C32" s="47">
        <v>544</v>
      </c>
      <c r="D32" s="48">
        <f>'[2]VIDRIO POR MUNICIPIOS'!$O34</f>
        <v>8942.4152173913044</v>
      </c>
      <c r="E32" s="49">
        <v>6</v>
      </c>
    </row>
    <row r="33" spans="2:5" x14ac:dyDescent="0.25">
      <c r="B33" s="46" t="s">
        <v>31</v>
      </c>
      <c r="C33" s="47">
        <v>984</v>
      </c>
      <c r="D33" s="48">
        <f>'[2]VIDRIO POR MUNICIPIOS'!$O35</f>
        <v>12301.723574947218</v>
      </c>
      <c r="E33" s="49">
        <v>7</v>
      </c>
    </row>
    <row r="34" spans="2:5" x14ac:dyDescent="0.25">
      <c r="B34" s="46" t="s">
        <v>32</v>
      </c>
      <c r="C34" s="47">
        <v>1947</v>
      </c>
      <c r="D34" s="48">
        <f>'[2]VIDRIO POR MUNICIPIOS'!$O36</f>
        <v>19228.930310918779</v>
      </c>
      <c r="E34" s="49">
        <v>14</v>
      </c>
    </row>
    <row r="35" spans="2:5" x14ac:dyDescent="0.25">
      <c r="B35" s="46" t="s">
        <v>33</v>
      </c>
      <c r="C35" s="47">
        <v>8677</v>
      </c>
      <c r="D35" s="48">
        <f>'[2]VIDRIO POR MUNICIPIOS'!$O37</f>
        <v>108546.56608692047</v>
      </c>
      <c r="E35" s="49">
        <v>9</v>
      </c>
    </row>
    <row r="36" spans="2:5" x14ac:dyDescent="0.25">
      <c r="B36" s="46" t="s">
        <v>210</v>
      </c>
      <c r="C36" s="47">
        <v>1851</v>
      </c>
      <c r="D36" s="48">
        <f>'[2]VIDRIO POR MUNICIPIOS'!$O38</f>
        <v>32866.225415687113</v>
      </c>
      <c r="E36" s="49">
        <v>4</v>
      </c>
    </row>
    <row r="37" spans="2:5" x14ac:dyDescent="0.25">
      <c r="B37" s="46" t="s">
        <v>211</v>
      </c>
      <c r="C37" s="47">
        <v>979</v>
      </c>
      <c r="D37" s="48">
        <f>'[2]VIDRIO POR MUNICIPIOS'!$O39</f>
        <v>16859.937671232878</v>
      </c>
      <c r="E37" s="49">
        <v>40</v>
      </c>
    </row>
    <row r="38" spans="2:5" x14ac:dyDescent="0.25">
      <c r="B38" s="46" t="s">
        <v>36</v>
      </c>
      <c r="C38" s="47">
        <v>1812</v>
      </c>
      <c r="D38" s="48">
        <f>'[2]VIDRIO POR MUNICIPIOS'!$O40</f>
        <v>35445.672821357934</v>
      </c>
      <c r="E38" s="49">
        <v>11</v>
      </c>
    </row>
    <row r="39" spans="2:5" x14ac:dyDescent="0.25">
      <c r="B39" s="46" t="s">
        <v>37</v>
      </c>
      <c r="C39" s="47">
        <v>816</v>
      </c>
      <c r="D39" s="48">
        <f>'[2]VIDRIO POR MUNICIPIOS'!$O41</f>
        <v>5615.7732208273319</v>
      </c>
      <c r="E39" s="49">
        <v>4</v>
      </c>
    </row>
    <row r="40" spans="2:5" x14ac:dyDescent="0.25">
      <c r="B40" s="46" t="s">
        <v>38</v>
      </c>
      <c r="C40" s="47">
        <v>250</v>
      </c>
      <c r="D40" s="48">
        <f>'[2]VIDRIO POR MUNICIPIOS'!$O42</f>
        <v>1362.4312308406875</v>
      </c>
      <c r="E40" s="49">
        <v>2</v>
      </c>
    </row>
    <row r="41" spans="2:5" x14ac:dyDescent="0.25">
      <c r="B41" s="46" t="s">
        <v>212</v>
      </c>
      <c r="C41" s="47">
        <v>24242</v>
      </c>
      <c r="D41" s="48">
        <f>'[2]VIDRIO POR MUNICIPIOS'!$O43</f>
        <v>128120</v>
      </c>
      <c r="E41" s="49">
        <v>75</v>
      </c>
    </row>
    <row r="42" spans="2:5" x14ac:dyDescent="0.25">
      <c r="B42" s="46" t="s">
        <v>40</v>
      </c>
      <c r="C42" s="47">
        <v>3651</v>
      </c>
      <c r="D42" s="48">
        <f>'[2]VIDRIO POR MUNICIPIOS'!$O44</f>
        <v>53150.524438078726</v>
      </c>
      <c r="E42" s="49">
        <v>31</v>
      </c>
    </row>
    <row r="43" spans="2:5" x14ac:dyDescent="0.25">
      <c r="B43" s="46" t="s">
        <v>41</v>
      </c>
      <c r="C43" s="47">
        <v>2690</v>
      </c>
      <c r="D43" s="48">
        <f>'[2]VIDRIO POR MUNICIPIOS'!$O45</f>
        <v>45079.709500713041</v>
      </c>
      <c r="E43" s="49">
        <v>17</v>
      </c>
    </row>
    <row r="44" spans="2:5" x14ac:dyDescent="0.25">
      <c r="B44" s="46" t="s">
        <v>213</v>
      </c>
      <c r="C44" s="47">
        <v>22536</v>
      </c>
      <c r="D44" s="48">
        <f>'[2]VIDRIO POR MUNICIPIOS'!$O46</f>
        <v>214400</v>
      </c>
      <c r="E44" s="49">
        <v>64</v>
      </c>
    </row>
    <row r="45" spans="2:5" x14ac:dyDescent="0.25">
      <c r="B45" s="46" t="s">
        <v>43</v>
      </c>
      <c r="C45" s="47">
        <v>3583</v>
      </c>
      <c r="D45" s="48">
        <f>'[2]VIDRIO POR MUNICIPIOS'!$O47</f>
        <v>40212.595310734461</v>
      </c>
      <c r="E45" s="49">
        <v>15</v>
      </c>
    </row>
    <row r="46" spans="2:5" x14ac:dyDescent="0.25">
      <c r="B46" s="46" t="s">
        <v>44</v>
      </c>
      <c r="C46" s="47">
        <v>1583</v>
      </c>
      <c r="D46" s="48">
        <f>'[2]VIDRIO POR MUNICIPIOS'!$O48</f>
        <v>19790.289612948629</v>
      </c>
      <c r="E46" s="49">
        <v>5</v>
      </c>
    </row>
    <row r="47" spans="2:5" x14ac:dyDescent="0.25">
      <c r="B47" s="46" t="s">
        <v>45</v>
      </c>
      <c r="C47" s="47">
        <v>3885</v>
      </c>
      <c r="D47" s="48">
        <f>'[2]VIDRIO POR MUNICIPIOS'!$O49</f>
        <v>66905.893424657523</v>
      </c>
      <c r="E47" s="49">
        <v>14</v>
      </c>
    </row>
    <row r="48" spans="2:5" x14ac:dyDescent="0.25">
      <c r="B48" s="46" t="s">
        <v>46</v>
      </c>
      <c r="C48" s="47">
        <v>3461</v>
      </c>
      <c r="D48" s="48">
        <f>'[2]VIDRIO POR MUNICIPIOS'!$O50</f>
        <v>52750.394611330696</v>
      </c>
      <c r="E48" s="49">
        <v>17</v>
      </c>
    </row>
    <row r="49" spans="2:5" x14ac:dyDescent="0.25">
      <c r="B49" s="46" t="s">
        <v>47</v>
      </c>
      <c r="C49" s="47">
        <v>1451</v>
      </c>
      <c r="D49" s="48">
        <f>'[2]VIDRIO POR MUNICIPIOS'!$O51</f>
        <v>17862.461330519545</v>
      </c>
      <c r="E49" s="49">
        <v>11</v>
      </c>
    </row>
    <row r="50" spans="2:5" x14ac:dyDescent="0.25">
      <c r="B50" s="46" t="s">
        <v>48</v>
      </c>
      <c r="C50" s="47">
        <v>4029</v>
      </c>
      <c r="D50" s="48">
        <f>'[2]VIDRIO POR MUNICIPIOS'!$O52</f>
        <v>49598.773129333735</v>
      </c>
      <c r="E50" s="49">
        <v>16</v>
      </c>
    </row>
    <row r="51" spans="2:5" x14ac:dyDescent="0.25">
      <c r="B51" s="46" t="s">
        <v>49</v>
      </c>
      <c r="C51" s="47">
        <v>1704</v>
      </c>
      <c r="D51" s="48">
        <f>'[2]VIDRIO POR MUNICIPIOS'!$O53</f>
        <v>47091.222815832523</v>
      </c>
      <c r="E51" s="49">
        <v>8</v>
      </c>
    </row>
    <row r="52" spans="2:5" x14ac:dyDescent="0.25">
      <c r="B52" s="46" t="s">
        <v>214</v>
      </c>
      <c r="C52" s="47">
        <v>661</v>
      </c>
      <c r="D52" s="48">
        <f>'[2]VIDRIO POR MUNICIPIOS'!$O54</f>
        <v>8263.6631738212527</v>
      </c>
      <c r="E52" s="49">
        <v>3</v>
      </c>
    </row>
    <row r="53" spans="2:5" x14ac:dyDescent="0.25">
      <c r="B53" s="46" t="s">
        <v>215</v>
      </c>
      <c r="C53" s="47">
        <v>246</v>
      </c>
      <c r="D53" s="48">
        <f>'[2]VIDRIO POR MUNICIPIOS'!$O55</f>
        <v>1340.6420111472364</v>
      </c>
      <c r="E53" s="49">
        <v>3</v>
      </c>
    </row>
    <row r="54" spans="2:5" x14ac:dyDescent="0.25">
      <c r="B54" s="46" t="s">
        <v>52</v>
      </c>
      <c r="C54" s="47">
        <v>3395</v>
      </c>
      <c r="D54" s="48">
        <f>'[2]VIDRIO POR MUNICIPIOS'!$O56</f>
        <v>112680</v>
      </c>
      <c r="E54" s="49">
        <v>22</v>
      </c>
    </row>
    <row r="55" spans="2:5" x14ac:dyDescent="0.25">
      <c r="B55" s="46" t="s">
        <v>53</v>
      </c>
      <c r="C55" s="47">
        <v>2733</v>
      </c>
      <c r="D55" s="48">
        <f>'[2]VIDRIO POR MUNICIPIOS'!$O57</f>
        <v>29441.135510246706</v>
      </c>
      <c r="E55" s="49">
        <v>17</v>
      </c>
    </row>
    <row r="56" spans="2:5" x14ac:dyDescent="0.25">
      <c r="B56" s="46" t="s">
        <v>216</v>
      </c>
      <c r="C56" s="47">
        <v>1647</v>
      </c>
      <c r="D56" s="48">
        <f>'[2]VIDRIO POR MUNICIPIOS'!$O58</f>
        <v>27043.810869565219</v>
      </c>
      <c r="E56" s="49">
        <v>10</v>
      </c>
    </row>
    <row r="57" spans="2:5" x14ac:dyDescent="0.25">
      <c r="B57" s="46" t="s">
        <v>217</v>
      </c>
      <c r="C57" s="47">
        <v>499</v>
      </c>
      <c r="D57" s="48">
        <f>'[2]VIDRIO POR MUNICIPIOS'!$O59</f>
        <v>8202.69956521739</v>
      </c>
      <c r="E57" s="49">
        <v>5</v>
      </c>
    </row>
    <row r="58" spans="2:5" x14ac:dyDescent="0.25">
      <c r="B58" s="46" t="s">
        <v>56</v>
      </c>
      <c r="C58" s="47">
        <v>2284</v>
      </c>
      <c r="D58" s="48">
        <f>'[2]VIDRIO POR MUNICIPIOS'!$O60</f>
        <v>20893.436119888378</v>
      </c>
      <c r="E58" s="49">
        <v>5</v>
      </c>
    </row>
    <row r="59" spans="2:5" x14ac:dyDescent="0.25">
      <c r="B59" s="46" t="s">
        <v>57</v>
      </c>
      <c r="C59" s="47">
        <v>3430</v>
      </c>
      <c r="D59" s="48">
        <f>'[2]VIDRIO POR MUNICIPIOS'!$O61</f>
        <v>36949.541470964585</v>
      </c>
      <c r="E59" s="49">
        <v>29</v>
      </c>
    </row>
    <row r="60" spans="2:5" x14ac:dyDescent="0.25">
      <c r="B60" s="46" t="s">
        <v>58</v>
      </c>
      <c r="C60" s="47">
        <v>823</v>
      </c>
      <c r="D60" s="48">
        <f>'[2]VIDRIO POR MUNICIPIOS'!$O62</f>
        <v>4485.1594519275432</v>
      </c>
      <c r="E60" s="49">
        <v>2</v>
      </c>
    </row>
    <row r="61" spans="2:5" x14ac:dyDescent="0.25">
      <c r="B61" s="46" t="s">
        <v>59</v>
      </c>
      <c r="C61" s="47">
        <v>943</v>
      </c>
      <c r="D61" s="48">
        <f>'[2]VIDRIO POR MUNICIPIOS'!$O63</f>
        <v>6983.2997297297297</v>
      </c>
      <c r="E61" s="49">
        <v>7</v>
      </c>
    </row>
    <row r="62" spans="2:5" x14ac:dyDescent="0.25">
      <c r="B62" s="46" t="s">
        <v>218</v>
      </c>
      <c r="C62" s="47">
        <v>461</v>
      </c>
      <c r="D62" s="48">
        <f>'[2]VIDRIO POR MUNICIPIOS'!$O64</f>
        <v>6912.8859075604523</v>
      </c>
      <c r="E62" s="49">
        <v>5</v>
      </c>
    </row>
    <row r="63" spans="2:5" x14ac:dyDescent="0.25">
      <c r="B63" s="46" t="s">
        <v>61</v>
      </c>
      <c r="C63" s="47">
        <v>712</v>
      </c>
      <c r="D63" s="48">
        <f>'[2]VIDRIO POR MUNICIPIOS'!$O65</f>
        <v>11704.045652173911</v>
      </c>
      <c r="E63" s="49">
        <v>7</v>
      </c>
    </row>
    <row r="64" spans="2:5" x14ac:dyDescent="0.25">
      <c r="B64" s="46" t="s">
        <v>219</v>
      </c>
      <c r="C64" s="47">
        <v>239</v>
      </c>
      <c r="D64" s="48">
        <f>'[2]VIDRIO POR MUNICIPIOS'!$O66</f>
        <v>1302.4933766836973</v>
      </c>
      <c r="E64" s="49">
        <v>2</v>
      </c>
    </row>
    <row r="65" spans="2:5" x14ac:dyDescent="0.25">
      <c r="B65" s="46" t="s">
        <v>63</v>
      </c>
      <c r="C65" s="47">
        <v>500</v>
      </c>
      <c r="D65" s="48">
        <f>'[2]VIDRIO POR MUNICIPIOS'!$O67</f>
        <v>3702.7002702702703</v>
      </c>
      <c r="E65" s="49">
        <v>4</v>
      </c>
    </row>
    <row r="66" spans="2:5" x14ac:dyDescent="0.25">
      <c r="B66" s="46" t="s">
        <v>64</v>
      </c>
      <c r="C66" s="47">
        <v>1283</v>
      </c>
      <c r="D66" s="48">
        <f>'[2]VIDRIO POR MUNICIPIOS'!$O68</f>
        <v>9501.1335135135141</v>
      </c>
      <c r="E66" s="49">
        <v>3</v>
      </c>
    </row>
    <row r="67" spans="2:5" x14ac:dyDescent="0.25">
      <c r="B67" s="46" t="s">
        <v>65</v>
      </c>
      <c r="C67" s="47">
        <v>5185</v>
      </c>
      <c r="D67" s="48">
        <f>'[2]VIDRIO POR MUNICIPIOS'!$O69</f>
        <v>83515.54458646616</v>
      </c>
      <c r="E67" s="49">
        <v>42</v>
      </c>
    </row>
    <row r="68" spans="2:5" x14ac:dyDescent="0.25">
      <c r="B68" s="46" t="s">
        <v>66</v>
      </c>
      <c r="C68" s="47">
        <v>2383</v>
      </c>
      <c r="D68" s="48">
        <f>'[2]VIDRIO POR MUNICIPIOS'!$O70</f>
        <v>21799.060220531526</v>
      </c>
      <c r="E68" s="49">
        <v>20</v>
      </c>
    </row>
    <row r="69" spans="2:5" x14ac:dyDescent="0.25">
      <c r="B69" s="46" t="s">
        <v>67</v>
      </c>
      <c r="C69" s="47">
        <v>661</v>
      </c>
      <c r="D69" s="48">
        <f>'[2]VIDRIO POR MUNICIPIOS'!$O71</f>
        <v>15227.497096924353</v>
      </c>
      <c r="E69" s="49">
        <v>8</v>
      </c>
    </row>
    <row r="70" spans="2:5" x14ac:dyDescent="0.25">
      <c r="B70" s="46" t="s">
        <v>68</v>
      </c>
      <c r="C70" s="47">
        <v>1010</v>
      </c>
      <c r="D70" s="48">
        <f>'[2]VIDRIO POR MUNICIPIOS'!$O72</f>
        <v>15145.360838689932</v>
      </c>
      <c r="E70" s="49">
        <v>6</v>
      </c>
    </row>
    <row r="71" spans="2:5" x14ac:dyDescent="0.25">
      <c r="B71" s="46" t="s">
        <v>69</v>
      </c>
      <c r="C71" s="47">
        <v>22918</v>
      </c>
      <c r="D71" s="48">
        <f>'[2]VIDRIO POR MUNICIPIOS'!$O73</f>
        <v>436593</v>
      </c>
      <c r="E71" s="49">
        <v>78</v>
      </c>
    </row>
    <row r="72" spans="2:5" x14ac:dyDescent="0.25">
      <c r="B72" s="46" t="s">
        <v>70</v>
      </c>
      <c r="C72" s="47">
        <v>241</v>
      </c>
      <c r="D72" s="48">
        <f>'[2]VIDRIO POR MUNICIPIOS'!$O74</f>
        <v>1313.3829865304224</v>
      </c>
      <c r="E72" s="49">
        <v>4</v>
      </c>
    </row>
    <row r="73" spans="2:5" x14ac:dyDescent="0.25">
      <c r="B73" s="46" t="s">
        <v>71</v>
      </c>
      <c r="C73" s="47">
        <v>3542</v>
      </c>
      <c r="D73" s="48">
        <f>'[2]VIDRIO POR MUNICIPIOS'!$O75</f>
        <v>71069.147302489699</v>
      </c>
      <c r="E73" s="49">
        <v>13</v>
      </c>
    </row>
    <row r="74" spans="2:5" x14ac:dyDescent="0.25">
      <c r="B74" s="46" t="s">
        <v>72</v>
      </c>
      <c r="C74" s="47">
        <v>9298</v>
      </c>
      <c r="D74" s="48">
        <f>'[2]VIDRIO POR MUNICIPIOS'!$O76</f>
        <v>94720</v>
      </c>
      <c r="E74" s="49">
        <v>48</v>
      </c>
    </row>
    <row r="75" spans="2:5" x14ac:dyDescent="0.25">
      <c r="B75" s="46" t="s">
        <v>73</v>
      </c>
      <c r="C75" s="47">
        <v>314</v>
      </c>
      <c r="D75" s="48">
        <f>'[2]VIDRIO POR MUNICIPIOS'!$O77</f>
        <v>1711.2287459359034</v>
      </c>
      <c r="E75" s="49">
        <v>4</v>
      </c>
    </row>
    <row r="76" spans="2:5" x14ac:dyDescent="0.25">
      <c r="B76" s="46" t="s">
        <v>74</v>
      </c>
      <c r="C76" s="47">
        <v>41827</v>
      </c>
      <c r="D76" s="48">
        <f>'[2]VIDRIO POR MUNICIPIOS'!$O78</f>
        <v>400493</v>
      </c>
      <c r="E76" s="49">
        <v>132</v>
      </c>
    </row>
    <row r="77" spans="2:5" x14ac:dyDescent="0.25">
      <c r="B77" s="46" t="s">
        <v>75</v>
      </c>
      <c r="C77" s="47">
        <v>3083</v>
      </c>
      <c r="D77" s="48">
        <f>'[2]VIDRIO POR MUNICIPIOS'!$O79</f>
        <v>34601.009604519772</v>
      </c>
      <c r="E77" s="49">
        <v>16</v>
      </c>
    </row>
    <row r="78" spans="2:5" x14ac:dyDescent="0.25">
      <c r="B78" s="46" t="s">
        <v>76</v>
      </c>
      <c r="C78" s="47">
        <v>35497</v>
      </c>
      <c r="D78" s="48">
        <f>'[2]VIDRIO POR MUNICIPIOS'!$O80</f>
        <v>301854.47204602027</v>
      </c>
      <c r="E78" s="49">
        <v>152</v>
      </c>
    </row>
    <row r="79" spans="2:5" x14ac:dyDescent="0.25">
      <c r="B79" s="46" t="s">
        <v>77</v>
      </c>
      <c r="C79" s="47">
        <v>229</v>
      </c>
      <c r="D79" s="48">
        <f>'[2]VIDRIO POR MUNICIPIOS'!$O81</f>
        <v>4066.1041654199616</v>
      </c>
      <c r="E79" s="49">
        <v>3</v>
      </c>
    </row>
    <row r="80" spans="2:5" x14ac:dyDescent="0.25">
      <c r="B80" s="46" t="s">
        <v>78</v>
      </c>
      <c r="C80" s="47">
        <v>1568</v>
      </c>
      <c r="D80" s="48">
        <f>'[2]VIDRIO POR MUNICIPIOS'!$O82</f>
        <v>23094.15890410959</v>
      </c>
      <c r="E80" s="49">
        <v>8</v>
      </c>
    </row>
    <row r="81" spans="2:5" x14ac:dyDescent="0.25">
      <c r="B81" s="46" t="s">
        <v>79</v>
      </c>
      <c r="C81" s="47">
        <v>715</v>
      </c>
      <c r="D81" s="48">
        <f>'[2]VIDRIO POR MUNICIPIOS'!$O83</f>
        <v>12695.496106005558</v>
      </c>
      <c r="E81" s="49">
        <v>6</v>
      </c>
    </row>
    <row r="82" spans="2:5" x14ac:dyDescent="0.25">
      <c r="B82" s="46" t="s">
        <v>80</v>
      </c>
      <c r="C82" s="47">
        <v>507</v>
      </c>
      <c r="D82" s="48">
        <f>'[2]VIDRIO POR MUNICIPIOS'!$O84</f>
        <v>9917.7454251812778</v>
      </c>
      <c r="E82" s="49">
        <v>5</v>
      </c>
    </row>
    <row r="83" spans="2:5" x14ac:dyDescent="0.25">
      <c r="B83" s="46" t="s">
        <v>220</v>
      </c>
      <c r="C83" s="47">
        <v>3488</v>
      </c>
      <c r="D83" s="48">
        <f>'[2]VIDRIO POR MUNICIPIOS'!$O85</f>
        <v>37574.343530823462</v>
      </c>
      <c r="E83" s="49">
        <v>17</v>
      </c>
    </row>
    <row r="84" spans="2:5" x14ac:dyDescent="0.25">
      <c r="B84" s="46" t="s">
        <v>82</v>
      </c>
      <c r="C84" s="47">
        <v>4044</v>
      </c>
      <c r="D84" s="48">
        <f>'[2]VIDRIO POR MUNICIPIOS'!$O86</f>
        <v>8811.5883698866382</v>
      </c>
      <c r="E84" s="49">
        <v>18</v>
      </c>
    </row>
    <row r="85" spans="2:5" x14ac:dyDescent="0.25">
      <c r="B85" s="46" t="s">
        <v>83</v>
      </c>
      <c r="C85" s="47">
        <v>2295</v>
      </c>
      <c r="D85" s="48">
        <f>'[2]VIDRIO POR MUNICIPIOS'!$O87</f>
        <v>20994.053242182064</v>
      </c>
      <c r="E85" s="49">
        <v>5</v>
      </c>
    </row>
    <row r="86" spans="2:5" x14ac:dyDescent="0.25">
      <c r="B86" s="46" t="s">
        <v>84</v>
      </c>
      <c r="C86" s="47">
        <v>18514</v>
      </c>
      <c r="D86" s="48">
        <f>'[2]VIDRIO POR MUNICIPIOS'!$O88</f>
        <v>341142.99</v>
      </c>
      <c r="E86" s="49">
        <v>72</v>
      </c>
    </row>
    <row r="87" spans="2:5" x14ac:dyDescent="0.25">
      <c r="B87" s="46" t="s">
        <v>221</v>
      </c>
      <c r="C87" s="47">
        <v>736</v>
      </c>
      <c r="D87" s="48">
        <f>'[2]VIDRIO POR MUNICIPIOS'!$O89</f>
        <v>5450.3778378378383</v>
      </c>
      <c r="E87" s="49">
        <v>4</v>
      </c>
    </row>
    <row r="88" spans="2:5" x14ac:dyDescent="0.25">
      <c r="B88" s="46" t="s">
        <v>222</v>
      </c>
      <c r="C88" s="47">
        <v>2712</v>
      </c>
      <c r="D88" s="48">
        <f>'[2]VIDRIO POR MUNICIPIOS'!$O90</f>
        <v>49696.7813256425</v>
      </c>
      <c r="E88" s="49">
        <v>15</v>
      </c>
    </row>
    <row r="89" spans="2:5" x14ac:dyDescent="0.25">
      <c r="B89" s="46" t="s">
        <v>223</v>
      </c>
      <c r="C89" s="47">
        <v>76911</v>
      </c>
      <c r="D89" s="48">
        <f>'[2]VIDRIO POR MUNICIPIOS'!$O91</f>
        <v>779713.04272799683</v>
      </c>
      <c r="E89" s="49">
        <v>283</v>
      </c>
    </row>
    <row r="90" spans="2:5" x14ac:dyDescent="0.25">
      <c r="B90" s="46" t="s">
        <v>224</v>
      </c>
      <c r="C90" s="47">
        <v>4471</v>
      </c>
      <c r="D90" s="48">
        <f>'[2]VIDRIO POR MUNICIPIOS'!$O92</f>
        <v>63778.76554014672</v>
      </c>
      <c r="E90" s="49">
        <v>33</v>
      </c>
    </row>
    <row r="91" spans="2:5" x14ac:dyDescent="0.25">
      <c r="B91" s="46" t="s">
        <v>225</v>
      </c>
      <c r="C91" s="47">
        <v>3460</v>
      </c>
      <c r="D91" s="48">
        <f>'[2]VIDRIO POR MUNICIPIOS'!$O93</f>
        <v>36989.993604812422</v>
      </c>
      <c r="E91" s="49">
        <v>27</v>
      </c>
    </row>
    <row r="92" spans="2:5" x14ac:dyDescent="0.25">
      <c r="B92" s="46" t="s">
        <v>226</v>
      </c>
      <c r="C92" s="47">
        <v>1603</v>
      </c>
      <c r="D92" s="48">
        <f>'[2]VIDRIO POR MUNICIPIOS'!$O94</f>
        <v>17647.450753776448</v>
      </c>
      <c r="E92" s="49">
        <v>13</v>
      </c>
    </row>
    <row r="93" spans="2:5" x14ac:dyDescent="0.25">
      <c r="B93" s="46" t="s">
        <v>227</v>
      </c>
      <c r="C93" s="47">
        <v>3588</v>
      </c>
      <c r="D93" s="48">
        <f>'[2]VIDRIO POR MUNICIPIOS'!$O95</f>
        <v>48213.461076207772</v>
      </c>
      <c r="E93" s="49">
        <v>16</v>
      </c>
    </row>
    <row r="94" spans="2:5" x14ac:dyDescent="0.25">
      <c r="B94" s="46" t="s">
        <v>228</v>
      </c>
      <c r="C94" s="47">
        <v>5444</v>
      </c>
      <c r="D94" s="48">
        <f>'[2]VIDRIO POR MUNICIPIOS'!$O96</f>
        <v>93024.758514247398</v>
      </c>
      <c r="E94" s="49">
        <v>29</v>
      </c>
    </row>
    <row r="95" spans="2:5" x14ac:dyDescent="0.25">
      <c r="B95" s="46" t="s">
        <v>229</v>
      </c>
      <c r="C95" s="47">
        <v>2073</v>
      </c>
      <c r="D95" s="48">
        <f>'[2]VIDRIO POR MUNICIPIOS'!$O97</f>
        <v>46240.498915367214</v>
      </c>
      <c r="E95" s="49">
        <v>16</v>
      </c>
    </row>
    <row r="96" spans="2:5" ht="15.75" thickBot="1" x14ac:dyDescent="0.3">
      <c r="B96" s="46" t="s">
        <v>94</v>
      </c>
      <c r="C96" s="47">
        <v>3091</v>
      </c>
      <c r="D96" s="50">
        <f>'[2]VIDRIO POR MUNICIPIOS'!$O98</f>
        <v>30527.276425808905</v>
      </c>
      <c r="E96" s="49">
        <v>11</v>
      </c>
    </row>
    <row r="97" spans="2:5" ht="15.75" thickBot="1" x14ac:dyDescent="0.3">
      <c r="B97" s="51" t="s">
        <v>193</v>
      </c>
      <c r="C97" s="52">
        <f>SUM(C6:C96)</f>
        <v>541726</v>
      </c>
      <c r="D97" s="53">
        <f>SUM(D6:D96)</f>
        <v>6012779.0023834687</v>
      </c>
      <c r="E97" s="54">
        <f>SUM(E6:E96)</f>
        <v>2322</v>
      </c>
    </row>
  </sheetData>
  <mergeCells count="2">
    <mergeCell ref="B2:D2"/>
    <mergeCell ref="B4:E4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150"/>
  <sheetViews>
    <sheetView tabSelected="1" workbookViewId="0">
      <selection activeCell="K19" sqref="K19"/>
    </sheetView>
  </sheetViews>
  <sheetFormatPr baseColWidth="10" defaultRowHeight="15" x14ac:dyDescent="0.25"/>
  <cols>
    <col min="2" max="2" width="25.42578125" style="13" bestFit="1" customWidth="1"/>
    <col min="3" max="3" width="11.7109375" style="13" bestFit="1" customWidth="1"/>
    <col min="4" max="4" width="12" style="41" customWidth="1"/>
    <col min="5" max="5" width="8.42578125" style="13" customWidth="1"/>
    <col min="6" max="6" width="9.42578125" style="13" customWidth="1"/>
    <col min="7" max="7" width="8.85546875" style="13" customWidth="1"/>
    <col min="8" max="8" width="12.28515625" style="55" customWidth="1"/>
  </cols>
  <sheetData>
    <row r="2" spans="2:8" ht="20.25" x14ac:dyDescent="0.3">
      <c r="C2" s="80" t="s">
        <v>230</v>
      </c>
      <c r="D2" s="80"/>
      <c r="E2" s="80"/>
      <c r="F2" s="80"/>
      <c r="G2" s="80"/>
    </row>
    <row r="5" spans="2:8" ht="16.5" thickBot="1" x14ac:dyDescent="0.3">
      <c r="B5" s="81" t="s">
        <v>196</v>
      </c>
      <c r="C5" s="81"/>
      <c r="D5" s="81"/>
      <c r="E5" s="81"/>
      <c r="F5" s="81"/>
      <c r="G5" s="81"/>
      <c r="H5" s="81"/>
    </row>
    <row r="6" spans="2:8" ht="42" x14ac:dyDescent="0.25">
      <c r="B6" s="56" t="s">
        <v>1</v>
      </c>
      <c r="C6" s="57" t="s">
        <v>197</v>
      </c>
      <c r="D6" s="58" t="s">
        <v>198</v>
      </c>
      <c r="E6" s="59" t="s">
        <v>231</v>
      </c>
      <c r="F6" s="60" t="s">
        <v>232</v>
      </c>
      <c r="G6" s="61" t="s">
        <v>233</v>
      </c>
      <c r="H6" s="62" t="s">
        <v>234</v>
      </c>
    </row>
    <row r="7" spans="2:8" x14ac:dyDescent="0.25">
      <c r="B7" s="63" t="s">
        <v>4</v>
      </c>
      <c r="C7" s="21">
        <v>5455</v>
      </c>
      <c r="D7" s="64">
        <v>98391.589813736282</v>
      </c>
      <c r="E7" s="65"/>
      <c r="F7" s="66"/>
      <c r="G7" s="67">
        <v>55</v>
      </c>
      <c r="H7" s="68">
        <f>(D7*1000/C7)/1000</f>
        <v>18.036955052930573</v>
      </c>
    </row>
    <row r="8" spans="2:8" x14ac:dyDescent="0.25">
      <c r="B8" s="63" t="s">
        <v>200</v>
      </c>
      <c r="C8" s="21">
        <v>2832</v>
      </c>
      <c r="D8" s="64">
        <v>19662.857142857145</v>
      </c>
      <c r="E8" s="65"/>
      <c r="F8" s="66">
        <v>14</v>
      </c>
      <c r="G8" s="67"/>
      <c r="H8" s="68">
        <f t="shared" ref="H8:H68" si="0">(D8*1000/C8)/1000</f>
        <v>6.943099273607749</v>
      </c>
    </row>
    <row r="9" spans="2:8" x14ac:dyDescent="0.25">
      <c r="B9" s="63" t="s">
        <v>6</v>
      </c>
      <c r="C9" s="21">
        <v>1240</v>
      </c>
      <c r="D9" s="64">
        <v>8975.121951219513</v>
      </c>
      <c r="E9" s="65"/>
      <c r="F9" s="66">
        <v>6</v>
      </c>
      <c r="G9" s="67"/>
      <c r="H9" s="68">
        <f t="shared" si="0"/>
        <v>7.238001573564123</v>
      </c>
    </row>
    <row r="10" spans="2:8" x14ac:dyDescent="0.25">
      <c r="B10" s="63" t="s">
        <v>7</v>
      </c>
      <c r="C10" s="21">
        <v>515</v>
      </c>
      <c r="D10" s="64">
        <v>5983.4146341463411</v>
      </c>
      <c r="E10" s="65"/>
      <c r="F10" s="66">
        <v>4</v>
      </c>
      <c r="G10" s="67"/>
      <c r="H10" s="68">
        <f t="shared" si="0"/>
        <v>11.618280843002603</v>
      </c>
    </row>
    <row r="11" spans="2:8" x14ac:dyDescent="0.25">
      <c r="B11" s="63" t="s">
        <v>8</v>
      </c>
      <c r="C11" s="21">
        <v>6601</v>
      </c>
      <c r="D11" s="64">
        <v>122458</v>
      </c>
      <c r="E11" s="65">
        <v>17</v>
      </c>
      <c r="F11" s="66">
        <v>12</v>
      </c>
      <c r="G11" s="67">
        <v>22</v>
      </c>
      <c r="H11" s="68">
        <f t="shared" si="0"/>
        <v>18.551431601272537</v>
      </c>
    </row>
    <row r="12" spans="2:8" x14ac:dyDescent="0.25">
      <c r="B12" s="63" t="s">
        <v>201</v>
      </c>
      <c r="C12" s="21">
        <v>866</v>
      </c>
      <c r="D12" s="64">
        <v>6178</v>
      </c>
      <c r="E12" s="65"/>
      <c r="F12" s="66">
        <v>6</v>
      </c>
      <c r="G12" s="67"/>
      <c r="H12" s="68">
        <f t="shared" si="0"/>
        <v>7.1339491916859128</v>
      </c>
    </row>
    <row r="13" spans="2:8" x14ac:dyDescent="0.25">
      <c r="B13" s="63" t="s">
        <v>202</v>
      </c>
      <c r="C13" s="21">
        <v>38067</v>
      </c>
      <c r="D13" s="64">
        <v>670915</v>
      </c>
      <c r="E13" s="65"/>
      <c r="F13" s="66"/>
      <c r="G13" s="67">
        <v>238</v>
      </c>
      <c r="H13" s="68">
        <f t="shared" si="0"/>
        <v>17.624582972128088</v>
      </c>
    </row>
    <row r="14" spans="2:8" x14ac:dyDescent="0.25">
      <c r="B14" s="63" t="s">
        <v>203</v>
      </c>
      <c r="C14" s="21">
        <v>24249</v>
      </c>
      <c r="D14" s="64">
        <v>278429.38731304795</v>
      </c>
      <c r="E14" s="65"/>
      <c r="F14" s="66"/>
      <c r="G14" s="67">
        <v>145</v>
      </c>
      <c r="H14" s="68">
        <f t="shared" si="0"/>
        <v>11.482097707660024</v>
      </c>
    </row>
    <row r="15" spans="2:8" x14ac:dyDescent="0.25">
      <c r="B15" s="63" t="s">
        <v>204</v>
      </c>
      <c r="C15" s="21">
        <v>1915</v>
      </c>
      <c r="D15" s="64">
        <v>20152.571805006588</v>
      </c>
      <c r="E15" s="65"/>
      <c r="F15" s="66">
        <v>19</v>
      </c>
      <c r="G15" s="67"/>
      <c r="H15" s="68">
        <f t="shared" si="0"/>
        <v>10.523536190603963</v>
      </c>
    </row>
    <row r="16" spans="2:8" x14ac:dyDescent="0.25">
      <c r="B16" s="63" t="s">
        <v>13</v>
      </c>
      <c r="C16" s="21">
        <v>2045</v>
      </c>
      <c r="D16" s="64">
        <v>26021.081081081084</v>
      </c>
      <c r="E16" s="65"/>
      <c r="F16" s="66">
        <v>13</v>
      </c>
      <c r="G16" s="67"/>
      <c r="H16" s="68">
        <f t="shared" si="0"/>
        <v>12.724245027423512</v>
      </c>
    </row>
    <row r="17" spans="2:8" x14ac:dyDescent="0.25">
      <c r="B17" s="63" t="s">
        <v>205</v>
      </c>
      <c r="C17" s="21">
        <v>4168</v>
      </c>
      <c r="D17" s="64">
        <v>8296.57402155417</v>
      </c>
      <c r="E17" s="65"/>
      <c r="F17" s="66">
        <v>6</v>
      </c>
      <c r="G17" s="67"/>
      <c r="H17" s="68">
        <f t="shared" si="0"/>
        <v>1.9905407921195226</v>
      </c>
    </row>
    <row r="18" spans="2:8" x14ac:dyDescent="0.25">
      <c r="B18" s="63" t="s">
        <v>206</v>
      </c>
      <c r="C18" s="21">
        <v>13342</v>
      </c>
      <c r="D18" s="64">
        <v>108109</v>
      </c>
      <c r="E18" s="65"/>
      <c r="F18" s="66">
        <v>7</v>
      </c>
      <c r="G18" s="67">
        <v>47</v>
      </c>
      <c r="H18" s="68">
        <f t="shared" si="0"/>
        <v>8.102908109728677</v>
      </c>
    </row>
    <row r="19" spans="2:8" x14ac:dyDescent="0.25">
      <c r="B19" s="63" t="s">
        <v>16</v>
      </c>
      <c r="C19" s="21">
        <v>2229</v>
      </c>
      <c r="D19" s="64">
        <v>19777</v>
      </c>
      <c r="E19" s="65"/>
      <c r="F19" s="66">
        <v>10</v>
      </c>
      <c r="G19" s="67"/>
      <c r="H19" s="68">
        <f t="shared" si="0"/>
        <v>8.8725886047554958</v>
      </c>
    </row>
    <row r="20" spans="2:8" x14ac:dyDescent="0.25">
      <c r="B20" s="63" t="s">
        <v>17</v>
      </c>
      <c r="C20" s="21">
        <v>271</v>
      </c>
      <c r="D20" s="64">
        <v>3642.833333333333</v>
      </c>
      <c r="E20" s="65"/>
      <c r="F20" s="66">
        <v>3</v>
      </c>
      <c r="G20" s="67"/>
      <c r="H20" s="68">
        <f t="shared" si="0"/>
        <v>13.442189421894218</v>
      </c>
    </row>
    <row r="21" spans="2:8" x14ac:dyDescent="0.25">
      <c r="B21" s="63" t="s">
        <v>18</v>
      </c>
      <c r="C21" s="21">
        <v>41620</v>
      </c>
      <c r="D21" s="64">
        <v>596594.50577054429</v>
      </c>
      <c r="E21" s="65">
        <v>52</v>
      </c>
      <c r="F21" s="66">
        <v>15</v>
      </c>
      <c r="G21" s="67">
        <v>225</v>
      </c>
      <c r="H21" s="68">
        <f t="shared" si="0"/>
        <v>14.33432257978242</v>
      </c>
    </row>
    <row r="22" spans="2:8" x14ac:dyDescent="0.25">
      <c r="B22" s="63" t="s">
        <v>19</v>
      </c>
      <c r="C22" s="21">
        <v>487</v>
      </c>
      <c r="D22" s="64">
        <v>2397</v>
      </c>
      <c r="E22" s="65"/>
      <c r="F22" s="66">
        <v>1</v>
      </c>
      <c r="G22" s="67"/>
      <c r="H22" s="68">
        <f t="shared" si="0"/>
        <v>4.9219712525667356</v>
      </c>
    </row>
    <row r="23" spans="2:8" x14ac:dyDescent="0.25">
      <c r="B23" s="63" t="s">
        <v>20</v>
      </c>
      <c r="C23" s="21">
        <v>8705</v>
      </c>
      <c r="D23" s="64">
        <v>157155</v>
      </c>
      <c r="E23" s="65"/>
      <c r="F23" s="66"/>
      <c r="G23" s="67">
        <v>91</v>
      </c>
      <c r="H23" s="68">
        <f t="shared" si="0"/>
        <v>18.053417576105687</v>
      </c>
    </row>
    <row r="24" spans="2:8" x14ac:dyDescent="0.25">
      <c r="B24" s="63" t="s">
        <v>21</v>
      </c>
      <c r="C24" s="21">
        <v>2588</v>
      </c>
      <c r="D24" s="64">
        <v>30836.486486486487</v>
      </c>
      <c r="E24" s="65"/>
      <c r="F24" s="66">
        <v>19</v>
      </c>
      <c r="G24" s="67"/>
      <c r="H24" s="68">
        <f t="shared" si="0"/>
        <v>11.915180249801578</v>
      </c>
    </row>
    <row r="25" spans="2:8" x14ac:dyDescent="0.25">
      <c r="B25" s="63" t="s">
        <v>22</v>
      </c>
      <c r="C25" s="21">
        <v>1397</v>
      </c>
      <c r="D25" s="64">
        <v>16778</v>
      </c>
      <c r="E25" s="65"/>
      <c r="F25" s="66">
        <v>7</v>
      </c>
      <c r="G25" s="67"/>
      <c r="H25" s="68">
        <f t="shared" si="0"/>
        <v>12.010021474588404</v>
      </c>
    </row>
    <row r="26" spans="2:8" x14ac:dyDescent="0.25">
      <c r="B26" s="63" t="s">
        <v>23</v>
      </c>
      <c r="C26" s="21">
        <v>4075</v>
      </c>
      <c r="D26" s="64">
        <v>70750.655737704918</v>
      </c>
      <c r="E26" s="65"/>
      <c r="F26" s="66"/>
      <c r="G26" s="67">
        <v>34</v>
      </c>
      <c r="H26" s="68">
        <f t="shared" si="0"/>
        <v>17.362124107412249</v>
      </c>
    </row>
    <row r="27" spans="2:8" x14ac:dyDescent="0.25">
      <c r="B27" s="63" t="s">
        <v>24</v>
      </c>
      <c r="C27" s="21">
        <v>142</v>
      </c>
      <c r="D27" s="64">
        <v>2059</v>
      </c>
      <c r="E27" s="65"/>
      <c r="F27" s="66">
        <v>2</v>
      </c>
      <c r="G27" s="67"/>
      <c r="H27" s="68">
        <f t="shared" si="0"/>
        <v>14.5</v>
      </c>
    </row>
    <row r="28" spans="2:8" x14ac:dyDescent="0.25">
      <c r="B28" s="63" t="s">
        <v>25</v>
      </c>
      <c r="C28" s="21">
        <v>258</v>
      </c>
      <c r="D28" s="64">
        <v>2059</v>
      </c>
      <c r="E28" s="65"/>
      <c r="F28" s="66">
        <v>2</v>
      </c>
      <c r="G28" s="67"/>
      <c r="H28" s="68">
        <f t="shared" si="0"/>
        <v>7.9806201550387597</v>
      </c>
    </row>
    <row r="29" spans="2:8" x14ac:dyDescent="0.25">
      <c r="B29" s="63" t="s">
        <v>207</v>
      </c>
      <c r="C29" s="21">
        <v>492</v>
      </c>
      <c r="D29" s="64">
        <v>1030</v>
      </c>
      <c r="E29" s="65"/>
      <c r="F29" s="66">
        <v>1</v>
      </c>
      <c r="G29" s="67"/>
      <c r="H29" s="68">
        <f t="shared" si="0"/>
        <v>2.0934959349593494</v>
      </c>
    </row>
    <row r="30" spans="2:8" x14ac:dyDescent="0.25">
      <c r="B30" s="63" t="s">
        <v>27</v>
      </c>
      <c r="C30" s="21">
        <v>1613</v>
      </c>
      <c r="D30" s="64">
        <v>10982.039232908799</v>
      </c>
      <c r="E30" s="65"/>
      <c r="F30" s="66">
        <v>10</v>
      </c>
      <c r="G30" s="67"/>
      <c r="H30" s="68">
        <f t="shared" si="0"/>
        <v>6.8084558170544316</v>
      </c>
    </row>
    <row r="31" spans="2:8" x14ac:dyDescent="0.25">
      <c r="B31" s="63" t="s">
        <v>28</v>
      </c>
      <c r="C31" s="21">
        <v>3084</v>
      </c>
      <c r="D31" s="64">
        <v>36857.096774193538</v>
      </c>
      <c r="E31" s="65"/>
      <c r="F31" s="66">
        <v>17</v>
      </c>
      <c r="G31" s="67"/>
      <c r="H31" s="68">
        <f t="shared" si="0"/>
        <v>11.951068992929164</v>
      </c>
    </row>
    <row r="32" spans="2:8" x14ac:dyDescent="0.25">
      <c r="B32" s="63" t="s">
        <v>208</v>
      </c>
      <c r="C32" s="21">
        <v>1531</v>
      </c>
      <c r="D32" s="64">
        <v>10341</v>
      </c>
      <c r="E32" s="65"/>
      <c r="F32" s="66">
        <v>10</v>
      </c>
      <c r="G32" s="67"/>
      <c r="H32" s="68">
        <f t="shared" si="0"/>
        <v>6.7544088830829523</v>
      </c>
    </row>
    <row r="33" spans="2:8" x14ac:dyDescent="0.25">
      <c r="B33" s="63" t="s">
        <v>209</v>
      </c>
      <c r="C33" s="21">
        <v>544</v>
      </c>
      <c r="D33" s="64">
        <v>5148</v>
      </c>
      <c r="E33" s="65"/>
      <c r="F33" s="66">
        <v>5</v>
      </c>
      <c r="G33" s="67"/>
      <c r="H33" s="68">
        <f t="shared" si="0"/>
        <v>9.4632352941176467</v>
      </c>
    </row>
    <row r="34" spans="2:8" x14ac:dyDescent="0.25">
      <c r="B34" s="63" t="s">
        <v>31</v>
      </c>
      <c r="C34" s="21">
        <v>984</v>
      </c>
      <c r="D34" s="64">
        <v>10432.908798126191</v>
      </c>
      <c r="E34" s="65"/>
      <c r="F34" s="66">
        <v>10</v>
      </c>
      <c r="G34" s="67"/>
      <c r="H34" s="68">
        <f t="shared" si="0"/>
        <v>10.602549591591657</v>
      </c>
    </row>
    <row r="35" spans="2:8" x14ac:dyDescent="0.25">
      <c r="B35" s="63" t="s">
        <v>32</v>
      </c>
      <c r="C35" s="21">
        <v>1947</v>
      </c>
      <c r="D35" s="64">
        <v>16299</v>
      </c>
      <c r="E35" s="65"/>
      <c r="F35" s="66">
        <v>9</v>
      </c>
      <c r="G35" s="67"/>
      <c r="H35" s="68">
        <f t="shared" si="0"/>
        <v>8.3713405238828962</v>
      </c>
    </row>
    <row r="36" spans="2:8" x14ac:dyDescent="0.25">
      <c r="B36" s="63" t="s">
        <v>33</v>
      </c>
      <c r="C36" s="21">
        <v>8677</v>
      </c>
      <c r="D36" s="64">
        <v>197769</v>
      </c>
      <c r="E36" s="65"/>
      <c r="F36" s="66"/>
      <c r="G36" s="67">
        <v>112</v>
      </c>
      <c r="H36" s="68">
        <f t="shared" si="0"/>
        <v>22.79232453613</v>
      </c>
    </row>
    <row r="37" spans="2:8" x14ac:dyDescent="0.25">
      <c r="B37" s="63" t="s">
        <v>210</v>
      </c>
      <c r="C37" s="21">
        <v>1851</v>
      </c>
      <c r="D37" s="64">
        <v>8426.9387755102034</v>
      </c>
      <c r="E37" s="65"/>
      <c r="F37" s="66">
        <v>6</v>
      </c>
      <c r="G37" s="67"/>
      <c r="H37" s="68">
        <f t="shared" si="0"/>
        <v>4.5526411537062152</v>
      </c>
    </row>
    <row r="38" spans="2:8" x14ac:dyDescent="0.25">
      <c r="B38" s="63" t="s">
        <v>211</v>
      </c>
      <c r="C38" s="21">
        <v>979</v>
      </c>
      <c r="D38" s="64">
        <v>7190</v>
      </c>
      <c r="E38" s="65"/>
      <c r="F38" s="66">
        <v>3</v>
      </c>
      <c r="G38" s="67"/>
      <c r="H38" s="68">
        <f t="shared" si="0"/>
        <v>7.3442288049029623</v>
      </c>
    </row>
    <row r="39" spans="2:8" x14ac:dyDescent="0.25">
      <c r="B39" s="63" t="s">
        <v>36</v>
      </c>
      <c r="C39" s="21">
        <v>1812</v>
      </c>
      <c r="D39" s="64">
        <v>14011.35135135135</v>
      </c>
      <c r="E39" s="65"/>
      <c r="F39" s="66">
        <v>7</v>
      </c>
      <c r="G39" s="67"/>
      <c r="H39" s="68">
        <f t="shared" si="0"/>
        <v>7.7325338583616725</v>
      </c>
    </row>
    <row r="40" spans="2:8" x14ac:dyDescent="0.25">
      <c r="B40" s="63" t="s">
        <v>37</v>
      </c>
      <c r="C40" s="21">
        <v>816</v>
      </c>
      <c r="D40" s="64">
        <v>4868.9189189189192</v>
      </c>
      <c r="E40" s="65"/>
      <c r="F40" s="66">
        <v>3</v>
      </c>
      <c r="G40" s="67"/>
      <c r="H40" s="68">
        <f t="shared" si="0"/>
        <v>5.9668124006359307</v>
      </c>
    </row>
    <row r="41" spans="2:8" x14ac:dyDescent="0.25">
      <c r="B41" s="63" t="s">
        <v>38</v>
      </c>
      <c r="C41" s="21">
        <v>250</v>
      </c>
      <c r="D41" s="64">
        <v>3642.833333333333</v>
      </c>
      <c r="E41" s="65"/>
      <c r="F41" s="66">
        <v>3</v>
      </c>
      <c r="G41" s="67"/>
      <c r="H41" s="68">
        <f t="shared" si="0"/>
        <v>14.571333333333332</v>
      </c>
    </row>
    <row r="42" spans="2:8" x14ac:dyDescent="0.25">
      <c r="B42" s="63" t="s">
        <v>212</v>
      </c>
      <c r="C42" s="21">
        <v>24242</v>
      </c>
      <c r="D42" s="64">
        <v>258380.61268695205</v>
      </c>
      <c r="E42" s="65">
        <v>131</v>
      </c>
      <c r="F42" s="66"/>
      <c r="G42" s="67"/>
      <c r="H42" s="68">
        <f t="shared" si="0"/>
        <v>10.658386795105688</v>
      </c>
    </row>
    <row r="43" spans="2:8" x14ac:dyDescent="0.25">
      <c r="B43" s="63" t="s">
        <v>40</v>
      </c>
      <c r="C43" s="21">
        <v>3651</v>
      </c>
      <c r="D43" s="64">
        <v>50945.084745762717</v>
      </c>
      <c r="E43" s="65"/>
      <c r="F43" s="66">
        <v>31</v>
      </c>
      <c r="G43" s="67"/>
      <c r="H43" s="68">
        <f t="shared" si="0"/>
        <v>13.953734523627146</v>
      </c>
    </row>
    <row r="44" spans="2:8" x14ac:dyDescent="0.25">
      <c r="B44" s="63" t="s">
        <v>41</v>
      </c>
      <c r="C44" s="21">
        <v>2690</v>
      </c>
      <c r="D44" s="64">
        <v>21163.873873873872</v>
      </c>
      <c r="E44" s="65"/>
      <c r="F44" s="66">
        <v>10</v>
      </c>
      <c r="G44" s="67"/>
      <c r="H44" s="68">
        <f t="shared" si="0"/>
        <v>7.8676111055293205</v>
      </c>
    </row>
    <row r="45" spans="2:8" x14ac:dyDescent="0.25">
      <c r="B45" s="63" t="s">
        <v>213</v>
      </c>
      <c r="C45" s="21">
        <v>22536</v>
      </c>
      <c r="D45" s="64">
        <v>247376.77636999608</v>
      </c>
      <c r="E45" s="65"/>
      <c r="F45" s="66"/>
      <c r="G45" s="67">
        <v>128</v>
      </c>
      <c r="H45" s="68">
        <f t="shared" si="0"/>
        <v>10.976960257809553</v>
      </c>
    </row>
    <row r="46" spans="2:8" x14ac:dyDescent="0.25">
      <c r="B46" s="63" t="s">
        <v>43</v>
      </c>
      <c r="C46" s="21">
        <v>3583</v>
      </c>
      <c r="D46" s="64">
        <v>25429.512195121948</v>
      </c>
      <c r="E46" s="65"/>
      <c r="F46" s="66">
        <v>17</v>
      </c>
      <c r="G46" s="67"/>
      <c r="H46" s="68">
        <f t="shared" si="0"/>
        <v>7.0972682654540744</v>
      </c>
    </row>
    <row r="47" spans="2:8" x14ac:dyDescent="0.25">
      <c r="B47" s="63" t="s">
        <v>44</v>
      </c>
      <c r="C47" s="21">
        <v>1583</v>
      </c>
      <c r="D47" s="64">
        <v>6369.5713658322356</v>
      </c>
      <c r="E47" s="65"/>
      <c r="F47" s="66">
        <v>6</v>
      </c>
      <c r="G47" s="67"/>
      <c r="H47" s="68">
        <f t="shared" si="0"/>
        <v>4.0237342803741223</v>
      </c>
    </row>
    <row r="48" spans="2:8" x14ac:dyDescent="0.25">
      <c r="B48" s="63" t="s">
        <v>45</v>
      </c>
      <c r="C48" s="21">
        <v>3885</v>
      </c>
      <c r="D48" s="64">
        <v>31159</v>
      </c>
      <c r="E48" s="65"/>
      <c r="F48" s="66">
        <v>13</v>
      </c>
      <c r="G48" s="67"/>
      <c r="H48" s="68">
        <f t="shared" si="0"/>
        <v>8.0203346203346193</v>
      </c>
    </row>
    <row r="49" spans="2:8" x14ac:dyDescent="0.25">
      <c r="B49" s="63" t="s">
        <v>46</v>
      </c>
      <c r="C49" s="21">
        <v>3461</v>
      </c>
      <c r="D49" s="64">
        <v>20681</v>
      </c>
      <c r="E49" s="65"/>
      <c r="F49" s="66">
        <v>20</v>
      </c>
      <c r="G49" s="67"/>
      <c r="H49" s="68">
        <f t="shared" si="0"/>
        <v>5.9754406240970823</v>
      </c>
    </row>
    <row r="50" spans="2:8" x14ac:dyDescent="0.25">
      <c r="B50" s="63" t="s">
        <v>47</v>
      </c>
      <c r="C50" s="21">
        <v>1451</v>
      </c>
      <c r="D50" s="64">
        <v>20304.166666666668</v>
      </c>
      <c r="E50" s="65"/>
      <c r="F50" s="66">
        <v>11</v>
      </c>
      <c r="G50" s="67"/>
      <c r="H50" s="68">
        <f t="shared" si="0"/>
        <v>13.993223064553181</v>
      </c>
    </row>
    <row r="51" spans="2:8" x14ac:dyDescent="0.25">
      <c r="B51" s="63" t="s">
        <v>48</v>
      </c>
      <c r="C51" s="21">
        <v>4029</v>
      </c>
      <c r="D51" s="64">
        <v>46145.833333333336</v>
      </c>
      <c r="E51" s="65"/>
      <c r="F51" s="66">
        <v>25</v>
      </c>
      <c r="G51" s="67"/>
      <c r="H51" s="68">
        <f t="shared" si="0"/>
        <v>11.453421030859602</v>
      </c>
    </row>
    <row r="52" spans="2:8" x14ac:dyDescent="0.25">
      <c r="B52" s="63" t="s">
        <v>49</v>
      </c>
      <c r="C52" s="21">
        <v>1704</v>
      </c>
      <c r="D52" s="64">
        <v>11360.81081081081</v>
      </c>
      <c r="E52" s="65"/>
      <c r="F52" s="66">
        <v>7</v>
      </c>
      <c r="G52" s="67"/>
      <c r="H52" s="68">
        <f t="shared" si="0"/>
        <v>6.6671424946072833</v>
      </c>
    </row>
    <row r="53" spans="2:8" x14ac:dyDescent="0.25">
      <c r="B53" s="63" t="s">
        <v>214</v>
      </c>
      <c r="C53" s="21">
        <v>661</v>
      </c>
      <c r="D53" s="64">
        <v>4063.337432293954</v>
      </c>
      <c r="E53" s="65"/>
      <c r="F53" s="66">
        <v>4</v>
      </c>
      <c r="G53" s="67"/>
      <c r="H53" s="68">
        <f t="shared" si="0"/>
        <v>6.1472578400816245</v>
      </c>
    </row>
    <row r="54" spans="2:8" x14ac:dyDescent="0.25">
      <c r="B54" s="63" t="s">
        <v>215</v>
      </c>
      <c r="C54" s="21">
        <v>246</v>
      </c>
      <c r="D54" s="64">
        <v>3642.833333333333</v>
      </c>
      <c r="E54" s="65"/>
      <c r="F54" s="66">
        <v>3</v>
      </c>
      <c r="G54" s="67"/>
      <c r="H54" s="68">
        <f t="shared" si="0"/>
        <v>14.808265582655826</v>
      </c>
    </row>
    <row r="55" spans="2:8" x14ac:dyDescent="0.25">
      <c r="B55" s="63" t="s">
        <v>52</v>
      </c>
      <c r="C55" s="21">
        <v>3395</v>
      </c>
      <c r="D55" s="64">
        <v>55829</v>
      </c>
      <c r="E55" s="65">
        <v>14</v>
      </c>
      <c r="F55" s="66"/>
      <c r="G55" s="67"/>
      <c r="H55" s="68">
        <f t="shared" si="0"/>
        <v>16.444477172312226</v>
      </c>
    </row>
    <row r="56" spans="2:8" x14ac:dyDescent="0.25">
      <c r="B56" s="63" t="s">
        <v>53</v>
      </c>
      <c r="C56" s="21">
        <v>2733</v>
      </c>
      <c r="D56" s="64">
        <v>54796</v>
      </c>
      <c r="E56" s="65"/>
      <c r="F56" s="66"/>
      <c r="G56" s="67">
        <v>34</v>
      </c>
      <c r="H56" s="68">
        <f t="shared" si="0"/>
        <v>20.049762166117819</v>
      </c>
    </row>
    <row r="57" spans="2:8" x14ac:dyDescent="0.25">
      <c r="B57" s="63" t="s">
        <v>216</v>
      </c>
      <c r="C57" s="21">
        <v>1647</v>
      </c>
      <c r="D57" s="64">
        <v>11979</v>
      </c>
      <c r="E57" s="65"/>
      <c r="F57" s="66">
        <v>11</v>
      </c>
      <c r="G57" s="67"/>
      <c r="H57" s="68">
        <f t="shared" si="0"/>
        <v>7.2732240437158469</v>
      </c>
    </row>
    <row r="58" spans="2:8" x14ac:dyDescent="0.25">
      <c r="B58" s="63" t="s">
        <v>217</v>
      </c>
      <c r="C58" s="21">
        <v>499</v>
      </c>
      <c r="D58" s="64">
        <v>4119</v>
      </c>
      <c r="E58" s="65"/>
      <c r="F58" s="66">
        <v>4</v>
      </c>
      <c r="G58" s="67"/>
      <c r="H58" s="68">
        <f t="shared" si="0"/>
        <v>8.2545090180360727</v>
      </c>
    </row>
    <row r="59" spans="2:8" x14ac:dyDescent="0.25">
      <c r="B59" s="63" t="s">
        <v>56</v>
      </c>
      <c r="C59" s="21">
        <v>2284</v>
      </c>
      <c r="D59" s="64">
        <v>7244</v>
      </c>
      <c r="E59" s="65"/>
      <c r="F59" s="66">
        <v>4</v>
      </c>
      <c r="G59" s="67"/>
      <c r="H59" s="68">
        <f t="shared" si="0"/>
        <v>3.1716287215411558</v>
      </c>
    </row>
    <row r="60" spans="2:8" x14ac:dyDescent="0.25">
      <c r="B60" s="63" t="s">
        <v>57</v>
      </c>
      <c r="C60" s="21">
        <v>3430</v>
      </c>
      <c r="D60" s="64">
        <v>66784</v>
      </c>
      <c r="E60" s="65"/>
      <c r="F60" s="66"/>
      <c r="G60" s="67">
        <v>39</v>
      </c>
      <c r="H60" s="68">
        <f t="shared" si="0"/>
        <v>19.470553935860057</v>
      </c>
    </row>
    <row r="61" spans="2:8" x14ac:dyDescent="0.25">
      <c r="B61" s="63" t="s">
        <v>58</v>
      </c>
      <c r="C61" s="21">
        <v>823</v>
      </c>
      <c r="D61" s="64">
        <v>2428.5555555555561</v>
      </c>
      <c r="E61" s="65"/>
      <c r="F61" s="66">
        <v>2</v>
      </c>
      <c r="G61" s="67"/>
      <c r="H61" s="68">
        <f t="shared" si="0"/>
        <v>2.950857297151344</v>
      </c>
    </row>
    <row r="62" spans="2:8" x14ac:dyDescent="0.25">
      <c r="B62" s="63" t="s">
        <v>59</v>
      </c>
      <c r="C62" s="21">
        <v>943</v>
      </c>
      <c r="D62" s="64">
        <v>17344.516129032261</v>
      </c>
      <c r="E62" s="65"/>
      <c r="F62" s="66">
        <v>8</v>
      </c>
      <c r="G62" s="67"/>
      <c r="H62" s="68">
        <f t="shared" si="0"/>
        <v>18.39291211986454</v>
      </c>
    </row>
    <row r="63" spans="2:8" x14ac:dyDescent="0.25">
      <c r="B63" s="63" t="s">
        <v>218</v>
      </c>
      <c r="C63" s="21">
        <v>461</v>
      </c>
      <c r="D63" s="64">
        <v>4136</v>
      </c>
      <c r="E63" s="65"/>
      <c r="F63" s="66">
        <v>4</v>
      </c>
      <c r="G63" s="67"/>
      <c r="H63" s="68">
        <f t="shared" si="0"/>
        <v>8.9718004338394781</v>
      </c>
    </row>
    <row r="64" spans="2:8" x14ac:dyDescent="0.25">
      <c r="B64" s="63" t="s">
        <v>61</v>
      </c>
      <c r="C64" s="21">
        <v>712</v>
      </c>
      <c r="D64" s="64">
        <v>5148</v>
      </c>
      <c r="E64" s="65"/>
      <c r="F64" s="66">
        <v>5</v>
      </c>
      <c r="G64" s="67"/>
      <c r="H64" s="68">
        <f t="shared" si="0"/>
        <v>7.2303370786516856</v>
      </c>
    </row>
    <row r="65" spans="2:8" x14ac:dyDescent="0.25">
      <c r="B65" s="63" t="s">
        <v>219</v>
      </c>
      <c r="C65" s="21">
        <v>239</v>
      </c>
      <c r="D65" s="64">
        <v>4857.1111111111122</v>
      </c>
      <c r="E65" s="65"/>
      <c r="F65" s="66">
        <v>4</v>
      </c>
      <c r="G65" s="67"/>
      <c r="H65" s="68">
        <f t="shared" si="0"/>
        <v>20.322640632264065</v>
      </c>
    </row>
    <row r="66" spans="2:8" x14ac:dyDescent="0.25">
      <c r="B66" s="63" t="s">
        <v>63</v>
      </c>
      <c r="C66" s="21">
        <v>500</v>
      </c>
      <c r="D66" s="64">
        <v>6504.1935483870975</v>
      </c>
      <c r="E66" s="65"/>
      <c r="F66" s="66">
        <v>3</v>
      </c>
      <c r="G66" s="67"/>
      <c r="H66" s="68">
        <f t="shared" si="0"/>
        <v>13.008387096774195</v>
      </c>
    </row>
    <row r="67" spans="2:8" x14ac:dyDescent="0.25">
      <c r="B67" s="63" t="s">
        <v>64</v>
      </c>
      <c r="C67" s="21">
        <v>1283</v>
      </c>
      <c r="D67" s="64">
        <v>6369.5713658322356</v>
      </c>
      <c r="E67" s="65"/>
      <c r="F67" s="66">
        <v>6</v>
      </c>
      <c r="G67" s="67"/>
      <c r="H67" s="68">
        <f t="shared" si="0"/>
        <v>4.9645918673672922</v>
      </c>
    </row>
    <row r="68" spans="2:8" x14ac:dyDescent="0.25">
      <c r="B68" s="63" t="s">
        <v>65</v>
      </c>
      <c r="C68" s="21">
        <v>5185</v>
      </c>
      <c r="D68" s="64">
        <v>94967.307909474534</v>
      </c>
      <c r="E68" s="65">
        <v>44</v>
      </c>
      <c r="F68" s="66"/>
      <c r="G68" s="67"/>
      <c r="H68" s="68">
        <f t="shared" si="0"/>
        <v>18.315777803177344</v>
      </c>
    </row>
    <row r="69" spans="2:8" x14ac:dyDescent="0.25">
      <c r="B69" s="63" t="s">
        <v>66</v>
      </c>
      <c r="C69" s="21">
        <v>2383</v>
      </c>
      <c r="D69" s="64">
        <v>16299</v>
      </c>
      <c r="E69" s="65"/>
      <c r="F69" s="66">
        <v>9</v>
      </c>
      <c r="G69" s="67"/>
      <c r="H69" s="68">
        <f>(D69*1000/C69)/1000</f>
        <v>6.8396978598405367</v>
      </c>
    </row>
    <row r="70" spans="2:8" x14ac:dyDescent="0.25">
      <c r="B70" s="63" t="s">
        <v>67</v>
      </c>
      <c r="C70" s="21">
        <v>661</v>
      </c>
      <c r="D70" s="64"/>
      <c r="E70" s="65"/>
      <c r="F70" s="66"/>
      <c r="G70" s="67"/>
      <c r="H70" s="68">
        <f t="shared" ref="H70:H97" si="1">(D70*1000/C70)/1000</f>
        <v>0</v>
      </c>
    </row>
    <row r="71" spans="2:8" x14ac:dyDescent="0.25">
      <c r="B71" s="63" t="s">
        <v>68</v>
      </c>
      <c r="C71" s="21">
        <v>1010</v>
      </c>
      <c r="D71" s="64">
        <v>9075</v>
      </c>
      <c r="E71" s="65"/>
      <c r="F71" s="66">
        <v>10</v>
      </c>
      <c r="G71" s="67"/>
      <c r="H71" s="68">
        <f t="shared" si="1"/>
        <v>8.9851485148514865</v>
      </c>
    </row>
    <row r="72" spans="2:8" x14ac:dyDescent="0.25">
      <c r="B72" s="63" t="s">
        <v>69</v>
      </c>
      <c r="C72" s="21">
        <v>22918</v>
      </c>
      <c r="D72" s="64">
        <v>166055</v>
      </c>
      <c r="E72" s="65">
        <v>61</v>
      </c>
      <c r="F72" s="66"/>
      <c r="G72" s="67"/>
      <c r="H72" s="68">
        <f t="shared" si="1"/>
        <v>7.2456148005934198</v>
      </c>
    </row>
    <row r="73" spans="2:8" x14ac:dyDescent="0.25">
      <c r="B73" s="63" t="s">
        <v>70</v>
      </c>
      <c r="C73" s="21">
        <v>241</v>
      </c>
      <c r="D73" s="64">
        <v>2059</v>
      </c>
      <c r="E73" s="65"/>
      <c r="F73" s="66">
        <v>2</v>
      </c>
      <c r="G73" s="67"/>
      <c r="H73" s="68">
        <f t="shared" si="1"/>
        <v>8.5435684647302903</v>
      </c>
    </row>
    <row r="74" spans="2:8" x14ac:dyDescent="0.25">
      <c r="B74" s="63" t="s">
        <v>71</v>
      </c>
      <c r="C74" s="21">
        <v>3542</v>
      </c>
      <c r="D74" s="64">
        <v>12640.408163265307</v>
      </c>
      <c r="E74" s="65"/>
      <c r="F74" s="66">
        <v>9</v>
      </c>
      <c r="G74" s="67"/>
      <c r="H74" s="68">
        <f t="shared" si="1"/>
        <v>3.5687205429885114</v>
      </c>
    </row>
    <row r="75" spans="2:8" x14ac:dyDescent="0.25">
      <c r="B75" s="63" t="s">
        <v>72</v>
      </c>
      <c r="C75" s="21">
        <v>9298</v>
      </c>
      <c r="D75" s="64">
        <v>155706</v>
      </c>
      <c r="E75" s="65"/>
      <c r="F75" s="66">
        <v>6</v>
      </c>
      <c r="G75" s="67">
        <v>73</v>
      </c>
      <c r="H75" s="68">
        <f t="shared" si="1"/>
        <v>16.746181974618196</v>
      </c>
    </row>
    <row r="76" spans="2:8" x14ac:dyDescent="0.25">
      <c r="B76" s="63" t="s">
        <v>73</v>
      </c>
      <c r="C76" s="21">
        <v>314</v>
      </c>
      <c r="D76" s="64">
        <v>3642.833333333333</v>
      </c>
      <c r="E76" s="65"/>
      <c r="F76" s="66">
        <v>3</v>
      </c>
      <c r="G76" s="67"/>
      <c r="H76" s="68">
        <f t="shared" si="1"/>
        <v>11.601380042462845</v>
      </c>
    </row>
    <row r="77" spans="2:8" x14ac:dyDescent="0.25">
      <c r="B77" s="63" t="s">
        <v>74</v>
      </c>
      <c r="C77" s="21">
        <v>41827</v>
      </c>
      <c r="D77" s="64">
        <v>496110</v>
      </c>
      <c r="E77" s="65">
        <v>223</v>
      </c>
      <c r="F77" s="66">
        <v>4</v>
      </c>
      <c r="G77" s="67"/>
      <c r="H77" s="68">
        <f t="shared" si="1"/>
        <v>11.860998876323904</v>
      </c>
    </row>
    <row r="78" spans="2:8" x14ac:dyDescent="0.25">
      <c r="B78" s="63" t="s">
        <v>75</v>
      </c>
      <c r="C78" s="21">
        <v>3083</v>
      </c>
      <c r="D78" s="64">
        <v>20941.951219512193</v>
      </c>
      <c r="E78" s="65"/>
      <c r="F78" s="66">
        <v>14</v>
      </c>
      <c r="G78" s="67"/>
      <c r="H78" s="68">
        <f t="shared" si="1"/>
        <v>6.7927185272501438</v>
      </c>
    </row>
    <row r="79" spans="2:8" x14ac:dyDescent="0.25">
      <c r="B79" s="63" t="s">
        <v>76</v>
      </c>
      <c r="C79" s="21">
        <v>35497</v>
      </c>
      <c r="D79" s="64">
        <v>449973.12804607884</v>
      </c>
      <c r="E79" s="65"/>
      <c r="F79" s="66">
        <v>8</v>
      </c>
      <c r="G79" s="67">
        <v>210</v>
      </c>
      <c r="H79" s="68">
        <f t="shared" si="1"/>
        <v>12.676370624167644</v>
      </c>
    </row>
    <row r="80" spans="2:8" x14ac:dyDescent="0.25">
      <c r="B80" s="63" t="s">
        <v>77</v>
      </c>
      <c r="C80" s="21">
        <v>229</v>
      </c>
      <c r="D80" s="64">
        <v>4213.4693877551017</v>
      </c>
      <c r="E80" s="65"/>
      <c r="F80" s="66">
        <v>3</v>
      </c>
      <c r="G80" s="67"/>
      <c r="H80" s="68">
        <f t="shared" si="1"/>
        <v>18.399429640851974</v>
      </c>
    </row>
    <row r="81" spans="2:8" x14ac:dyDescent="0.25">
      <c r="B81" s="63" t="s">
        <v>78</v>
      </c>
      <c r="C81" s="21">
        <v>1568</v>
      </c>
      <c r="D81" s="64">
        <v>19175</v>
      </c>
      <c r="E81" s="65"/>
      <c r="F81" s="66">
        <v>8</v>
      </c>
      <c r="G81" s="67"/>
      <c r="H81" s="68">
        <f t="shared" si="1"/>
        <v>12.228954081632654</v>
      </c>
    </row>
    <row r="82" spans="2:8" x14ac:dyDescent="0.25">
      <c r="B82" s="63" t="s">
        <v>79</v>
      </c>
      <c r="C82" s="21">
        <v>715</v>
      </c>
      <c r="D82" s="64">
        <v>2808.9795918367345</v>
      </c>
      <c r="E82" s="65"/>
      <c r="F82" s="66">
        <v>2</v>
      </c>
      <c r="G82" s="67"/>
      <c r="H82" s="68">
        <f t="shared" si="1"/>
        <v>3.9286427857856427</v>
      </c>
    </row>
    <row r="83" spans="2:8" x14ac:dyDescent="0.25">
      <c r="B83" s="63" t="s">
        <v>80</v>
      </c>
      <c r="C83" s="21">
        <v>507</v>
      </c>
      <c r="D83" s="64"/>
      <c r="E83" s="65"/>
      <c r="F83" s="66"/>
      <c r="G83" s="67"/>
      <c r="H83" s="68">
        <f t="shared" si="1"/>
        <v>0</v>
      </c>
    </row>
    <row r="84" spans="2:8" x14ac:dyDescent="0.25">
      <c r="B84" s="63" t="s">
        <v>220</v>
      </c>
      <c r="C84" s="21">
        <v>3488</v>
      </c>
      <c r="D84" s="64">
        <v>46014.91525423729</v>
      </c>
      <c r="E84" s="65"/>
      <c r="F84" s="66">
        <v>28</v>
      </c>
      <c r="G84" s="67"/>
      <c r="H84" s="68">
        <f t="shared" si="1"/>
        <v>13.192349556834085</v>
      </c>
    </row>
    <row r="85" spans="2:8" x14ac:dyDescent="0.25">
      <c r="B85" s="63" t="s">
        <v>82</v>
      </c>
      <c r="C85" s="21">
        <v>4044</v>
      </c>
      <c r="D85" s="64">
        <v>34027.567567567567</v>
      </c>
      <c r="E85" s="65"/>
      <c r="F85" s="66">
        <v>17</v>
      </c>
      <c r="G85" s="67"/>
      <c r="H85" s="68">
        <f t="shared" si="1"/>
        <v>8.4143342155211585</v>
      </c>
    </row>
    <row r="86" spans="2:8" x14ac:dyDescent="0.25">
      <c r="B86" s="63" t="s">
        <v>83</v>
      </c>
      <c r="C86" s="21">
        <v>2295</v>
      </c>
      <c r="D86" s="64">
        <v>14488</v>
      </c>
      <c r="E86" s="65"/>
      <c r="F86" s="66">
        <v>8</v>
      </c>
      <c r="G86" s="67"/>
      <c r="H86" s="68">
        <f t="shared" si="1"/>
        <v>6.3128540305010894</v>
      </c>
    </row>
    <row r="87" spans="2:8" x14ac:dyDescent="0.25">
      <c r="B87" s="63" t="s">
        <v>84</v>
      </c>
      <c r="C87" s="21">
        <v>18514</v>
      </c>
      <c r="D87" s="64">
        <v>317761</v>
      </c>
      <c r="E87" s="65">
        <v>31</v>
      </c>
      <c r="F87" s="66"/>
      <c r="G87" s="67">
        <v>117</v>
      </c>
      <c r="H87" s="68">
        <f t="shared" si="1"/>
        <v>17.163281840769148</v>
      </c>
    </row>
    <row r="88" spans="2:8" x14ac:dyDescent="0.25">
      <c r="B88" s="63" t="s">
        <v>221</v>
      </c>
      <c r="C88" s="21">
        <v>736</v>
      </c>
      <c r="D88" s="64">
        <v>6504.1935483870975</v>
      </c>
      <c r="E88" s="65"/>
      <c r="F88" s="66">
        <v>3</v>
      </c>
      <c r="G88" s="67"/>
      <c r="H88" s="68">
        <f t="shared" si="1"/>
        <v>8.8372194950911656</v>
      </c>
    </row>
    <row r="89" spans="2:8" x14ac:dyDescent="0.25">
      <c r="B89" s="63" t="s">
        <v>222</v>
      </c>
      <c r="C89" s="21">
        <v>2712</v>
      </c>
      <c r="D89" s="64">
        <v>37582</v>
      </c>
      <c r="E89" s="65"/>
      <c r="F89" s="66">
        <v>15</v>
      </c>
      <c r="G89" s="67"/>
      <c r="H89" s="68">
        <f t="shared" si="1"/>
        <v>13.857669616519173</v>
      </c>
    </row>
    <row r="90" spans="2:8" x14ac:dyDescent="0.25">
      <c r="B90" s="63" t="s">
        <v>223</v>
      </c>
      <c r="C90" s="21">
        <v>76911</v>
      </c>
      <c r="D90" s="64">
        <v>1141199</v>
      </c>
      <c r="E90" s="65">
        <v>169</v>
      </c>
      <c r="F90" s="66">
        <v>15</v>
      </c>
      <c r="G90" s="67">
        <v>367</v>
      </c>
      <c r="H90" s="68">
        <f t="shared" si="1"/>
        <v>14.837916552898806</v>
      </c>
    </row>
    <row r="91" spans="2:8" x14ac:dyDescent="0.25">
      <c r="B91" s="63" t="s">
        <v>224</v>
      </c>
      <c r="C91" s="21">
        <v>4471</v>
      </c>
      <c r="D91" s="64">
        <v>89991</v>
      </c>
      <c r="E91" s="65"/>
      <c r="F91" s="66"/>
      <c r="G91" s="67">
        <v>62</v>
      </c>
      <c r="H91" s="68">
        <f t="shared" si="1"/>
        <v>20.127711921270411</v>
      </c>
    </row>
    <row r="92" spans="2:8" x14ac:dyDescent="0.25">
      <c r="B92" s="63" t="s">
        <v>225</v>
      </c>
      <c r="C92" s="21">
        <v>3460</v>
      </c>
      <c r="D92" s="64">
        <v>27655.246738513899</v>
      </c>
      <c r="E92" s="65"/>
      <c r="F92" s="66">
        <v>20</v>
      </c>
      <c r="G92" s="67"/>
      <c r="H92" s="68">
        <f t="shared" si="1"/>
        <v>7.9928458781832079</v>
      </c>
    </row>
    <row r="93" spans="2:8" x14ac:dyDescent="0.25">
      <c r="B93" s="63" t="s">
        <v>226</v>
      </c>
      <c r="C93" s="21">
        <v>1603</v>
      </c>
      <c r="D93" s="64">
        <v>46447</v>
      </c>
      <c r="E93" s="65"/>
      <c r="F93" s="66"/>
      <c r="G93" s="67">
        <v>32</v>
      </c>
      <c r="H93" s="68">
        <f t="shared" si="1"/>
        <v>28.975046787273861</v>
      </c>
    </row>
    <row r="94" spans="2:8" x14ac:dyDescent="0.25">
      <c r="B94" s="63" t="s">
        <v>227</v>
      </c>
      <c r="C94" s="21">
        <v>3588</v>
      </c>
      <c r="D94" s="64">
        <v>68219</v>
      </c>
      <c r="E94" s="65"/>
      <c r="F94" s="66"/>
      <c r="G94" s="67">
        <v>47</v>
      </c>
      <c r="H94" s="68">
        <f t="shared" si="1"/>
        <v>19.013099219620958</v>
      </c>
    </row>
    <row r="95" spans="2:8" x14ac:dyDescent="0.25">
      <c r="B95" s="63" t="s">
        <v>228</v>
      </c>
      <c r="C95" s="21">
        <v>5444</v>
      </c>
      <c r="D95" s="64">
        <v>82734</v>
      </c>
      <c r="E95" s="65"/>
      <c r="F95" s="66"/>
      <c r="G95" s="67">
        <v>57</v>
      </c>
      <c r="H95" s="68">
        <f t="shared" si="1"/>
        <v>15.197281410727406</v>
      </c>
    </row>
    <row r="96" spans="2:8" x14ac:dyDescent="0.25">
      <c r="B96" s="63" t="s">
        <v>229</v>
      </c>
      <c r="C96" s="21">
        <v>2073</v>
      </c>
      <c r="D96" s="64">
        <v>21067.34693877551</v>
      </c>
      <c r="E96" s="65"/>
      <c r="F96" s="66">
        <v>15</v>
      </c>
      <c r="G96" s="67"/>
      <c r="H96" s="68">
        <f t="shared" si="1"/>
        <v>10.162733689713223</v>
      </c>
    </row>
    <row r="97" spans="2:8" ht="15.75" thickBot="1" x14ac:dyDescent="0.3">
      <c r="B97" s="63" t="s">
        <v>94</v>
      </c>
      <c r="C97" s="21">
        <v>3091</v>
      </c>
      <c r="D97" s="64">
        <v>27125.892857142859</v>
      </c>
      <c r="E97" s="69"/>
      <c r="F97" s="66">
        <v>15</v>
      </c>
      <c r="G97" s="67"/>
      <c r="H97" s="68">
        <f t="shared" si="1"/>
        <v>8.7757660488977223</v>
      </c>
    </row>
    <row r="98" spans="2:8" ht="15.75" thickBot="1" x14ac:dyDescent="0.3">
      <c r="B98" s="70" t="s">
        <v>193</v>
      </c>
      <c r="C98" s="52">
        <f>SUM(C7:C97)</f>
        <v>541726</v>
      </c>
      <c r="D98" s="71">
        <f>SUM(D7:D97)</f>
        <v>7011665.7673548367</v>
      </c>
      <c r="E98" s="72">
        <f>SUM(E7:E97)</f>
        <v>742</v>
      </c>
      <c r="F98" s="73">
        <f>SUM(F7:F97)</f>
        <v>642</v>
      </c>
      <c r="G98" s="74">
        <f>SUM(G7:G97)</f>
        <v>2135</v>
      </c>
      <c r="H98" s="75"/>
    </row>
    <row r="99" spans="2:8" x14ac:dyDescent="0.25">
      <c r="C99" s="34"/>
    </row>
    <row r="100" spans="2:8" x14ac:dyDescent="0.25">
      <c r="C100" s="34"/>
    </row>
    <row r="101" spans="2:8" x14ac:dyDescent="0.25">
      <c r="C101" s="34"/>
    </row>
    <row r="102" spans="2:8" x14ac:dyDescent="0.25">
      <c r="C102" s="34"/>
    </row>
    <row r="103" spans="2:8" x14ac:dyDescent="0.25">
      <c r="C103" s="34"/>
    </row>
    <row r="104" spans="2:8" x14ac:dyDescent="0.25">
      <c r="C104" s="34"/>
    </row>
    <row r="105" spans="2:8" x14ac:dyDescent="0.25">
      <c r="C105" s="34"/>
    </row>
    <row r="106" spans="2:8" x14ac:dyDescent="0.25">
      <c r="C106" s="34"/>
    </row>
    <row r="107" spans="2:8" x14ac:dyDescent="0.25">
      <c r="C107" s="34"/>
    </row>
    <row r="108" spans="2:8" x14ac:dyDescent="0.25">
      <c r="C108" s="34"/>
    </row>
    <row r="109" spans="2:8" x14ac:dyDescent="0.25">
      <c r="C109" s="34"/>
    </row>
    <row r="110" spans="2:8" x14ac:dyDescent="0.25">
      <c r="C110" s="34"/>
    </row>
    <row r="111" spans="2:8" x14ac:dyDescent="0.25">
      <c r="C111" s="34"/>
    </row>
    <row r="112" spans="2:8" x14ac:dyDescent="0.25">
      <c r="C112" s="34"/>
    </row>
    <row r="113" spans="3:3" x14ac:dyDescent="0.25">
      <c r="C113" s="34"/>
    </row>
    <row r="114" spans="3:3" x14ac:dyDescent="0.25">
      <c r="C114" s="34"/>
    </row>
    <row r="115" spans="3:3" x14ac:dyDescent="0.25">
      <c r="C115" s="34"/>
    </row>
    <row r="116" spans="3:3" x14ac:dyDescent="0.25">
      <c r="C116" s="34"/>
    </row>
    <row r="117" spans="3:3" x14ac:dyDescent="0.25">
      <c r="C117" s="34"/>
    </row>
    <row r="118" spans="3:3" x14ac:dyDescent="0.25">
      <c r="C118" s="34"/>
    </row>
    <row r="119" spans="3:3" x14ac:dyDescent="0.25">
      <c r="C119" s="34"/>
    </row>
    <row r="120" spans="3:3" x14ac:dyDescent="0.25">
      <c r="C120" s="34"/>
    </row>
    <row r="121" spans="3:3" x14ac:dyDescent="0.25">
      <c r="C121" s="34"/>
    </row>
    <row r="122" spans="3:3" x14ac:dyDescent="0.25">
      <c r="C122" s="34"/>
    </row>
    <row r="123" spans="3:3" x14ac:dyDescent="0.25">
      <c r="C123" s="34"/>
    </row>
    <row r="124" spans="3:3" x14ac:dyDescent="0.25">
      <c r="C124" s="34"/>
    </row>
    <row r="125" spans="3:3" x14ac:dyDescent="0.25">
      <c r="C125" s="34"/>
    </row>
    <row r="126" spans="3:3" x14ac:dyDescent="0.25">
      <c r="C126" s="34"/>
    </row>
    <row r="127" spans="3:3" x14ac:dyDescent="0.25">
      <c r="C127" s="34"/>
    </row>
    <row r="128" spans="3:3" x14ac:dyDescent="0.25">
      <c r="C128" s="34"/>
    </row>
    <row r="129" spans="3:3" x14ac:dyDescent="0.25">
      <c r="C129" s="34"/>
    </row>
    <row r="130" spans="3:3" x14ac:dyDescent="0.25">
      <c r="C130" s="34"/>
    </row>
    <row r="131" spans="3:3" x14ac:dyDescent="0.25">
      <c r="C131" s="34"/>
    </row>
    <row r="132" spans="3:3" x14ac:dyDescent="0.25">
      <c r="C132" s="34"/>
    </row>
    <row r="133" spans="3:3" x14ac:dyDescent="0.25">
      <c r="C133" s="34"/>
    </row>
    <row r="134" spans="3:3" x14ac:dyDescent="0.25">
      <c r="C134" s="34"/>
    </row>
    <row r="135" spans="3:3" x14ac:dyDescent="0.25">
      <c r="C135" s="34"/>
    </row>
    <row r="136" spans="3:3" x14ac:dyDescent="0.25">
      <c r="C136" s="34"/>
    </row>
    <row r="137" spans="3:3" x14ac:dyDescent="0.25">
      <c r="C137" s="34"/>
    </row>
    <row r="138" spans="3:3" x14ac:dyDescent="0.25">
      <c r="C138" s="34"/>
    </row>
    <row r="139" spans="3:3" x14ac:dyDescent="0.25">
      <c r="C139" s="34"/>
    </row>
    <row r="140" spans="3:3" x14ac:dyDescent="0.25">
      <c r="C140" s="34"/>
    </row>
    <row r="141" spans="3:3" x14ac:dyDescent="0.25">
      <c r="C141" s="34"/>
    </row>
    <row r="142" spans="3:3" x14ac:dyDescent="0.25">
      <c r="C142" s="34"/>
    </row>
    <row r="143" spans="3:3" x14ac:dyDescent="0.25">
      <c r="C143" s="34"/>
    </row>
    <row r="144" spans="3:3" x14ac:dyDescent="0.25">
      <c r="C144" s="34"/>
    </row>
    <row r="145" spans="3:3" x14ac:dyDescent="0.25">
      <c r="C145" s="34"/>
    </row>
    <row r="146" spans="3:3" x14ac:dyDescent="0.25">
      <c r="C146" s="34"/>
    </row>
    <row r="147" spans="3:3" x14ac:dyDescent="0.25">
      <c r="C147" s="34"/>
    </row>
    <row r="148" spans="3:3" x14ac:dyDescent="0.25">
      <c r="C148" s="34"/>
    </row>
    <row r="149" spans="3:3" x14ac:dyDescent="0.25">
      <c r="C149" s="34"/>
    </row>
    <row r="150" spans="3:3" x14ac:dyDescent="0.25">
      <c r="C150" s="34"/>
    </row>
  </sheetData>
  <mergeCells count="2">
    <mergeCell ref="C2:G2"/>
    <mergeCell ref="B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PAPEL</vt:lpstr>
      <vt:lpstr>VIDRIO</vt:lpstr>
      <vt:lpstr>ENVASES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