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2" l="1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O8" i="2" l="1"/>
  <c r="P8" s="1"/>
  <c r="Q8" s="1"/>
  <c r="O8" i="3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<sst xmlns="http://schemas.openxmlformats.org/spreadsheetml/2006/main" count="76" uniqueCount="23">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</sst>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71975.377435715316</c:v>
                </c:pt>
                <c:pt idx="1">
                  <c:v>63091.714784427677</c:v>
                </c:pt>
                <c:pt idx="2">
                  <c:v>74997.177182395826</c:v>
                </c:pt>
                <c:pt idx="3">
                  <c:v>75311.759054175112</c:v>
                </c:pt>
                <c:pt idx="4">
                  <c:v>79312.755985181779</c:v>
                </c:pt>
                <c:pt idx="5">
                  <c:v>83419.622243019257</c:v>
                </c:pt>
                <c:pt idx="6">
                  <c:v>92196.892046847759</c:v>
                </c:pt>
                <c:pt idx="7">
                  <c:v>92397.647394370913</c:v>
                </c:pt>
                <c:pt idx="8">
                  <c:v>78533.596898262957</c:v>
                </c:pt>
                <c:pt idx="9">
                  <c:v>87516.185567225126</c:v>
                </c:pt>
                <c:pt idx="10">
                  <c:v>72346.96385743437</c:v>
                </c:pt>
                <c:pt idx="11">
                  <c:v>65164.889120593492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82341.81324457661</c:v>
                </c:pt>
                <c:pt idx="1">
                  <c:v>69764.18464494549</c:v>
                </c:pt>
                <c:pt idx="2">
                  <c:v>85167.422635517811</c:v>
                </c:pt>
                <c:pt idx="3">
                  <c:v>76139.974656811013</c:v>
                </c:pt>
                <c:pt idx="4">
                  <c:v>67841.288585164351</c:v>
                </c:pt>
                <c:pt idx="5">
                  <c:v>80185.550695150305</c:v>
                </c:pt>
                <c:pt idx="6">
                  <c:v>98308.288850545112</c:v>
                </c:pt>
                <c:pt idx="7">
                  <c:v>107949.90900415981</c:v>
                </c:pt>
                <c:pt idx="8">
                  <c:v>90127.583683843579</c:v>
                </c:pt>
                <c:pt idx="9">
                  <c:v>84240.426695811417</c:v>
                </c:pt>
                <c:pt idx="10">
                  <c:v>84453.993316135864</c:v>
                </c:pt>
                <c:pt idx="11">
                  <c:v>85475.399970583981</c:v>
                </c:pt>
              </c:numCache>
            </c:numRef>
          </c:val>
        </c:ser>
        <c:marker val="1"/>
        <c:axId val="66562304"/>
        <c:axId val="66887680"/>
      </c:lineChart>
      <c:catAx>
        <c:axId val="665623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887680"/>
        <c:crossesAt val="0"/>
        <c:auto val="1"/>
        <c:lblAlgn val="ctr"/>
        <c:lblOffset val="100"/>
      </c:catAx>
      <c:valAx>
        <c:axId val="668876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656230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83"/>
          <c:w val="0.52418879056047263"/>
          <c:h val="7.5527441092335404E-2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9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2091.6147435924327</c:v>
                </c:pt>
                <c:pt idx="1">
                  <c:v>1823.787327695228</c:v>
                </c:pt>
                <c:pt idx="2">
                  <c:v>1805.0558123547003</c:v>
                </c:pt>
                <c:pt idx="3">
                  <c:v>2590.3244579819343</c:v>
                </c:pt>
                <c:pt idx="4">
                  <c:v>2063.0689946327993</c:v>
                </c:pt>
                <c:pt idx="5">
                  <c:v>2910.159157952236</c:v>
                </c:pt>
                <c:pt idx="6">
                  <c:v>2018.8603505678216</c:v>
                </c:pt>
                <c:pt idx="7">
                  <c:v>2123.7718706116989</c:v>
                </c:pt>
                <c:pt idx="8">
                  <c:v>1971.3938854767432</c:v>
                </c:pt>
                <c:pt idx="9">
                  <c:v>2361.5972647949361</c:v>
                </c:pt>
                <c:pt idx="10">
                  <c:v>1887.0402735934626</c:v>
                </c:pt>
                <c:pt idx="11">
                  <c:v>1451.459919400384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1975.8647522996139</c:v>
                </c:pt>
                <c:pt idx="1">
                  <c:v>2048.2488958105173</c:v>
                </c:pt>
                <c:pt idx="2">
                  <c:v>1524.9502040816326</c:v>
                </c:pt>
                <c:pt idx="3">
                  <c:v>1584.1077551020408</c:v>
                </c:pt>
                <c:pt idx="4">
                  <c:v>1879.8955102040816</c:v>
                </c:pt>
                <c:pt idx="5">
                  <c:v>2195.402448979592</c:v>
                </c:pt>
                <c:pt idx="6">
                  <c:v>1505.2310204081632</c:v>
                </c:pt>
                <c:pt idx="7">
                  <c:v>2241.4138775510205</c:v>
                </c:pt>
                <c:pt idx="8">
                  <c:v>1446.073469387755</c:v>
                </c:pt>
                <c:pt idx="9">
                  <c:v>1485.5118367346938</c:v>
                </c:pt>
                <c:pt idx="10">
                  <c:v>1400.0620408163265</c:v>
                </c:pt>
                <c:pt idx="11">
                  <c:v>1682.7036734693879</c:v>
                </c:pt>
              </c:numCache>
            </c:numRef>
          </c:val>
        </c:ser>
        <c:marker val="1"/>
        <c:axId val="66909312"/>
        <c:axId val="67839104"/>
      </c:lineChart>
      <c:catAx>
        <c:axId val="6690931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7839104"/>
        <c:crossesAt val="0"/>
        <c:auto val="1"/>
        <c:lblAlgn val="ctr"/>
        <c:lblOffset val="100"/>
      </c:catAx>
      <c:valAx>
        <c:axId val="678391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690931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94"/>
          <c:w val="0.52571251548946718"/>
          <c:h val="0.11075973149777101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2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3474.1706513654235</c:v>
                </c:pt>
                <c:pt idx="1">
                  <c:v>3506.6498573133085</c:v>
                </c:pt>
                <c:pt idx="2">
                  <c:v>2918.1963333539006</c:v>
                </c:pt>
                <c:pt idx="3">
                  <c:v>3780.5008131146592</c:v>
                </c:pt>
                <c:pt idx="4">
                  <c:v>0</c:v>
                </c:pt>
                <c:pt idx="5">
                  <c:v>5553.8118404498919</c:v>
                </c:pt>
                <c:pt idx="6">
                  <c:v>4725.720382155183</c:v>
                </c:pt>
                <c:pt idx="7">
                  <c:v>4658.8087627461528</c:v>
                </c:pt>
                <c:pt idx="8">
                  <c:v>1653.3949633407713</c:v>
                </c:pt>
                <c:pt idx="9">
                  <c:v>2079.475543594177</c:v>
                </c:pt>
                <c:pt idx="10">
                  <c:v>2165.9086605932162</c:v>
                </c:pt>
                <c:pt idx="11">
                  <c:v>1773.715272955179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2294.5227897286541</c:v>
                </c:pt>
                <c:pt idx="1">
                  <c:v>1407.9560854522156</c:v>
                </c:pt>
                <c:pt idx="2">
                  <c:v>4275.9031819443599</c:v>
                </c:pt>
                <c:pt idx="3">
                  <c:v>2380.9272769096897</c:v>
                </c:pt>
                <c:pt idx="4">
                  <c:v>2638.9863265824365</c:v>
                </c:pt>
                <c:pt idx="5">
                  <c:v>5485.3601376179395</c:v>
                </c:pt>
                <c:pt idx="6">
                  <c:v>3896.2785997771389</c:v>
                </c:pt>
                <c:pt idx="7">
                  <c:v>4039.5861199978481</c:v>
                </c:pt>
                <c:pt idx="8">
                  <c:v>5045.0254301482519</c:v>
                </c:pt>
                <c:pt idx="9">
                  <c:v>5408.4297663900379</c:v>
                </c:pt>
                <c:pt idx="10">
                  <c:v>3880.7278336428199</c:v>
                </c:pt>
                <c:pt idx="11">
                  <c:v>526.82726204465337</c:v>
                </c:pt>
              </c:numCache>
            </c:numRef>
          </c:val>
        </c:ser>
        <c:marker val="1"/>
        <c:axId val="68566400"/>
        <c:axId val="68576384"/>
      </c:lineChart>
      <c:catAx>
        <c:axId val="685664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8576384"/>
        <c:crossesAt val="0"/>
        <c:auto val="1"/>
        <c:lblAlgn val="ctr"/>
        <c:lblOffset val="100"/>
      </c:catAx>
      <c:valAx>
        <c:axId val="685763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85664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3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1332</c:v>
                </c:pt>
                <c:pt idx="1">
                  <c:v>1548</c:v>
                </c:pt>
                <c:pt idx="2">
                  <c:v>1097</c:v>
                </c:pt>
                <c:pt idx="3">
                  <c:v>1709</c:v>
                </c:pt>
                <c:pt idx="4">
                  <c:v>1645</c:v>
                </c:pt>
                <c:pt idx="5">
                  <c:v>1617</c:v>
                </c:pt>
                <c:pt idx="6">
                  <c:v>2110</c:v>
                </c:pt>
                <c:pt idx="7">
                  <c:v>1789</c:v>
                </c:pt>
                <c:pt idx="8">
                  <c:v>1778</c:v>
                </c:pt>
                <c:pt idx="9">
                  <c:v>1385</c:v>
                </c:pt>
                <c:pt idx="10">
                  <c:v>1523</c:v>
                </c:pt>
                <c:pt idx="11">
                  <c:v>2058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1392</c:v>
                </c:pt>
                <c:pt idx="1">
                  <c:v>1140</c:v>
                </c:pt>
                <c:pt idx="2">
                  <c:v>2036</c:v>
                </c:pt>
                <c:pt idx="3">
                  <c:v>1341</c:v>
                </c:pt>
                <c:pt idx="4">
                  <c:v>2257</c:v>
                </c:pt>
                <c:pt idx="5">
                  <c:v>1937</c:v>
                </c:pt>
                <c:pt idx="6">
                  <c:v>1140</c:v>
                </c:pt>
                <c:pt idx="7">
                  <c:v>2524</c:v>
                </c:pt>
                <c:pt idx="8">
                  <c:v>2195</c:v>
                </c:pt>
                <c:pt idx="9">
                  <c:v>1523</c:v>
                </c:pt>
                <c:pt idx="10">
                  <c:v>1707</c:v>
                </c:pt>
                <c:pt idx="11">
                  <c:v>1480</c:v>
                </c:pt>
              </c:numCache>
            </c:numRef>
          </c:val>
        </c:ser>
        <c:marker val="1"/>
        <c:axId val="100651392"/>
        <c:axId val="100653312"/>
      </c:lineChart>
      <c:catAx>
        <c:axId val="1006513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653312"/>
        <c:crosses val="autoZero"/>
        <c:auto val="1"/>
        <c:lblAlgn val="ctr"/>
        <c:lblOffset val="100"/>
      </c:catAx>
      <c:valAx>
        <c:axId val="100653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6513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44"/>
          <c:y val="0.85056911988823958"/>
          <c:w val="0.36796145739235414"/>
          <c:h val="0.12152495554991177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7">
          <cell r="C97">
            <v>2294.5227897286541</v>
          </cell>
          <cell r="D97">
            <v>1407.9560854522156</v>
          </cell>
          <cell r="E97">
            <v>4275.9031819443599</v>
          </cell>
          <cell r="F97">
            <v>2380.9272769096897</v>
          </cell>
          <cell r="G97">
            <v>2638.9863265824365</v>
          </cell>
          <cell r="H97">
            <v>5485.3601376179395</v>
          </cell>
          <cell r="I97">
            <v>3896.2785997771389</v>
          </cell>
          <cell r="J97">
            <v>4039.5861199978481</v>
          </cell>
          <cell r="K97">
            <v>5045.0254301482519</v>
          </cell>
          <cell r="L97">
            <v>5408.4297663900379</v>
          </cell>
          <cell r="M97">
            <v>3880.7278336428199</v>
          </cell>
          <cell r="N97">
            <v>526.82726204465337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7">
          <cell r="C97">
            <v>3474.1706513654235</v>
          </cell>
          <cell r="D97">
            <v>3506.6498573133085</v>
          </cell>
          <cell r="E97">
            <v>2918.1963333539006</v>
          </cell>
          <cell r="F97">
            <v>3780.5008131146592</v>
          </cell>
          <cell r="G97">
            <v>0</v>
          </cell>
          <cell r="H97">
            <v>5553.8118404498919</v>
          </cell>
          <cell r="I97">
            <v>4725.720382155183</v>
          </cell>
          <cell r="J97">
            <v>4658.8087627461528</v>
          </cell>
          <cell r="K97">
            <v>1653.3949633407713</v>
          </cell>
          <cell r="L97">
            <v>2079.475543594177</v>
          </cell>
          <cell r="M97">
            <v>2165.9086605932162</v>
          </cell>
          <cell r="N97">
            <v>1773.715272955179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9">
          <cell r="F9">
            <v>14502.210063042703</v>
          </cell>
          <cell r="G9">
            <v>11387.538955632212</v>
          </cell>
          <cell r="H9">
            <v>12860.873081955513</v>
          </cell>
          <cell r="I9">
            <v>12186.825264660401</v>
          </cell>
          <cell r="J9">
            <v>13546.121089568216</v>
          </cell>
          <cell r="K9">
            <v>12647.051266801474</v>
          </cell>
          <cell r="L9">
            <v>12185.807065540621</v>
          </cell>
          <cell r="M9">
            <v>15154.87569882241</v>
          </cell>
          <cell r="N9">
            <v>12363.99191150232</v>
          </cell>
          <cell r="O9">
            <v>12184.78886642084</v>
          </cell>
          <cell r="P9">
            <v>11865.074342809563</v>
          </cell>
          <cell r="Q9">
            <v>12801.817533008207</v>
          </cell>
        </row>
        <row r="30">
          <cell r="F30">
            <v>43617.858445822691</v>
          </cell>
          <cell r="G30">
            <v>36744.320807491182</v>
          </cell>
          <cell r="H30">
            <v>42309.07211479995</v>
          </cell>
          <cell r="I30">
            <v>39518.022619481941</v>
          </cell>
          <cell r="J30">
            <v>25857.685759455188</v>
          </cell>
          <cell r="K30">
            <v>43881.928736470873</v>
          </cell>
          <cell r="L30">
            <v>62748.49811504317</v>
          </cell>
          <cell r="M30">
            <v>64916.958530949778</v>
          </cell>
          <cell r="N30">
            <v>55393.080384287976</v>
          </cell>
          <cell r="O30">
            <v>51628.633102274107</v>
          </cell>
          <cell r="P30">
            <v>51204.578620941262</v>
          </cell>
          <cell r="Q30">
            <v>51952.456524382826</v>
          </cell>
        </row>
        <row r="35">
          <cell r="F35">
            <v>24221.744735711218</v>
          </cell>
          <cell r="G35">
            <v>21632.324881822089</v>
          </cell>
          <cell r="H35">
            <v>29997.477438762355</v>
          </cell>
          <cell r="I35">
            <v>24435.126772668671</v>
          </cell>
          <cell r="J35">
            <v>28437.481736140955</v>
          </cell>
          <cell r="K35">
            <v>23656.570691877954</v>
          </cell>
          <cell r="L35">
            <v>23373.983669961322</v>
          </cell>
          <cell r="M35">
            <v>27878.074774387624</v>
          </cell>
          <cell r="N35">
            <v>22370.511388053288</v>
          </cell>
          <cell r="O35">
            <v>20427.004727116459</v>
          </cell>
          <cell r="P35">
            <v>21384.340352385047</v>
          </cell>
          <cell r="Q35">
            <v>20721.125913192951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9">
          <cell r="F9">
            <v>11779.56338028169</v>
          </cell>
          <cell r="G9">
            <v>9971.4178403755868</v>
          </cell>
          <cell r="H9">
            <v>12014.530516431925</v>
          </cell>
          <cell r="I9">
            <v>12387.173708920187</v>
          </cell>
          <cell r="J9">
            <v>12487.218309859154</v>
          </cell>
          <cell r="K9">
            <v>11817.194835680752</v>
          </cell>
          <cell r="L9">
            <v>12929.61737089202</v>
          </cell>
          <cell r="M9">
            <v>14394.949530516433</v>
          </cell>
          <cell r="N9">
            <v>12387.173708920187</v>
          </cell>
          <cell r="O9">
            <v>11685.025821596244</v>
          </cell>
          <cell r="P9">
            <v>11290.354460093897</v>
          </cell>
          <cell r="Q9">
            <v>11484.93661971831</v>
          </cell>
        </row>
        <row r="30">
          <cell r="F30">
            <v>40154.874954693732</v>
          </cell>
          <cell r="G30">
            <v>35424.574121058351</v>
          </cell>
          <cell r="H30">
            <v>45073.72236317506</v>
          </cell>
          <cell r="I30">
            <v>39319.354838709674</v>
          </cell>
          <cell r="J30">
            <v>41339.76078289235</v>
          </cell>
          <cell r="K30">
            <v>45373.178687930413</v>
          </cell>
          <cell r="L30">
            <v>51310.547299746286</v>
          </cell>
          <cell r="M30">
            <v>49646.901051105473</v>
          </cell>
          <cell r="N30">
            <v>42021.855744835084</v>
          </cell>
          <cell r="O30">
            <v>51482.457412105832</v>
          </cell>
          <cell r="P30">
            <v>38664.987314244288</v>
          </cell>
          <cell r="Q30">
            <v>32234.070315331643</v>
          </cell>
        </row>
        <row r="35">
          <cell r="F35">
            <v>20040.939100739899</v>
          </cell>
          <cell r="G35">
            <v>17695.722822993739</v>
          </cell>
          <cell r="H35">
            <v>17908.924302788844</v>
          </cell>
          <cell r="I35">
            <v>23605.230506545249</v>
          </cell>
          <cell r="J35">
            <v>25485.77689243028</v>
          </cell>
          <cell r="K35">
            <v>26229.248719408082</v>
          </cell>
          <cell r="L35">
            <v>27956.727376209448</v>
          </cell>
          <cell r="M35">
            <v>28355.796812749006</v>
          </cell>
          <cell r="N35">
            <v>24124.567444507684</v>
          </cell>
          <cell r="O35">
            <v>24348.702333523051</v>
          </cell>
          <cell r="P35">
            <v>22391.622083096187</v>
          </cell>
          <cell r="Q35">
            <v>21445.882185543542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1975.8647522996139</v>
          </cell>
          <cell r="D98">
            <v>2048.2488958105173</v>
          </cell>
          <cell r="E98">
            <v>1524.9502040816326</v>
          </cell>
          <cell r="F98">
            <v>1584.1077551020408</v>
          </cell>
          <cell r="G98">
            <v>1879.8955102040816</v>
          </cell>
          <cell r="H98">
            <v>2195.402448979592</v>
          </cell>
          <cell r="I98">
            <v>1505.2310204081632</v>
          </cell>
          <cell r="J98">
            <v>2241.4138775510205</v>
          </cell>
          <cell r="K98">
            <v>1446.073469387755</v>
          </cell>
          <cell r="L98">
            <v>1485.5118367346938</v>
          </cell>
          <cell r="M98">
            <v>1400.0620408163265</v>
          </cell>
          <cell r="N98">
            <v>1682.7036734693879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2091.6147435924327</v>
          </cell>
          <cell r="D98">
            <v>1823.787327695228</v>
          </cell>
          <cell r="E98">
            <v>1805.0558123547003</v>
          </cell>
          <cell r="F98">
            <v>2590.3244579819343</v>
          </cell>
          <cell r="G98">
            <v>2063.0689946327993</v>
          </cell>
          <cell r="H98">
            <v>2910.159157952236</v>
          </cell>
          <cell r="I98">
            <v>2018.8603505678216</v>
          </cell>
          <cell r="J98">
            <v>2123.7718706116989</v>
          </cell>
          <cell r="K98">
            <v>1971.3938854767432</v>
          </cell>
          <cell r="L98">
            <v>2361.5972647949361</v>
          </cell>
          <cell r="M98">
            <v>1887.0402735934626</v>
          </cell>
          <cell r="N98">
            <v>1451.459919400384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2013</v>
      </c>
      <c r="C7" s="15">
        <f>[3]AXARQUIA!F9+[3]AXARQUIA!F30+[3]AXARQUIA!F35</f>
        <v>82341.81324457661</v>
      </c>
      <c r="D7" s="16">
        <f>[3]AXARQUIA!G9+[3]AXARQUIA!G30+[3]AXARQUIA!G35</f>
        <v>69764.18464494549</v>
      </c>
      <c r="E7" s="16">
        <f>[3]AXARQUIA!H9+[3]AXARQUIA!H30+[3]AXARQUIA!H35</f>
        <v>85167.422635517811</v>
      </c>
      <c r="F7" s="16">
        <f>[3]AXARQUIA!I9+[3]AXARQUIA!I30+[3]AXARQUIA!I35</f>
        <v>76139.974656811013</v>
      </c>
      <c r="G7" s="16">
        <f>[3]AXARQUIA!J9+[3]AXARQUIA!J30+[3]AXARQUIA!J35</f>
        <v>67841.288585164351</v>
      </c>
      <c r="H7" s="16">
        <f>[3]AXARQUIA!K9+[3]AXARQUIA!K30+[3]AXARQUIA!K35</f>
        <v>80185.550695150305</v>
      </c>
      <c r="I7" s="16">
        <f>[3]AXARQUIA!L9+[3]AXARQUIA!L30+[3]AXARQUIA!L35</f>
        <v>98308.288850545112</v>
      </c>
      <c r="J7" s="16">
        <f>[3]AXARQUIA!M9+[3]AXARQUIA!M30+[3]AXARQUIA!M35</f>
        <v>107949.90900415981</v>
      </c>
      <c r="K7" s="16">
        <f>[3]AXARQUIA!N9+[3]AXARQUIA!N30+[3]AXARQUIA!N35</f>
        <v>90127.583683843579</v>
      </c>
      <c r="L7" s="16">
        <f>[3]AXARQUIA!O9+[3]AXARQUIA!O30+[3]AXARQUIA!O35</f>
        <v>84240.426695811417</v>
      </c>
      <c r="M7" s="16">
        <f>[3]AXARQUIA!P9+[3]AXARQUIA!P30+[3]AXARQUIA!P35</f>
        <v>84453.993316135864</v>
      </c>
      <c r="N7" s="15">
        <f>[3]AXARQUIA!Q9+[3]AXARQUIA!Q30+[3]AXARQUIA!Q35</f>
        <v>85475.399970583981</v>
      </c>
      <c r="O7" s="46">
        <f>SUM(C7:N7)</f>
        <v>1011995.8359832454</v>
      </c>
      <c r="P7" s="47">
        <f>O7/B7</f>
        <v>502.73017187443884</v>
      </c>
      <c r="Q7" s="48">
        <f>P7/1000</f>
        <v>0.5027301718744388</v>
      </c>
    </row>
    <row r="8" spans="1:17" s="6" customFormat="1" ht="16.05" customHeight="1" thickBot="1">
      <c r="A8" s="18">
        <v>2015</v>
      </c>
      <c r="B8" s="28">
        <v>1921</v>
      </c>
      <c r="C8" s="31">
        <f>[4]AXARQUIA!F9+[4]AXARQUIA!F30+[4]AXARQUIA!F35</f>
        <v>71975.377435715316</v>
      </c>
      <c r="D8" s="19">
        <f>[4]AXARQUIA!G9+[4]AXARQUIA!G30+[4]AXARQUIA!G35</f>
        <v>63091.714784427677</v>
      </c>
      <c r="E8" s="19">
        <f>[4]AXARQUIA!H9+[4]AXARQUIA!H30+[4]AXARQUIA!H35</f>
        <v>74997.177182395826</v>
      </c>
      <c r="F8" s="19">
        <f>[4]AXARQUIA!I9+[4]AXARQUIA!I30+[4]AXARQUIA!I35</f>
        <v>75311.759054175112</v>
      </c>
      <c r="G8" s="19">
        <f>[4]AXARQUIA!J9+[4]AXARQUIA!J30+[4]AXARQUIA!J35</f>
        <v>79312.755985181779</v>
      </c>
      <c r="H8" s="19">
        <f>[4]AXARQUIA!K9+[4]AXARQUIA!K30+[4]AXARQUIA!K35</f>
        <v>83419.622243019257</v>
      </c>
      <c r="I8" s="19">
        <f>[4]AXARQUIA!L9+[4]AXARQUIA!L30+[4]AXARQUIA!L35</f>
        <v>92196.892046847759</v>
      </c>
      <c r="J8" s="19">
        <f>[4]AXARQUIA!M9+[4]AXARQUIA!M30+[4]AXARQUIA!M35</f>
        <v>92397.647394370913</v>
      </c>
      <c r="K8" s="19">
        <f>[4]AXARQUIA!N9+[4]AXARQUIA!N30+[4]AXARQUIA!N35</f>
        <v>78533.596898262957</v>
      </c>
      <c r="L8" s="19">
        <f>[4]AXARQUIA!O9+[4]AXARQUIA!O30+[4]AXARQUIA!O35</f>
        <v>87516.185567225126</v>
      </c>
      <c r="M8" s="19">
        <f>[4]AXARQUIA!P9+[4]AXARQUIA!P30+[4]AXARQUIA!P35</f>
        <v>72346.96385743437</v>
      </c>
      <c r="N8" s="31">
        <f>[4]AXARQUIA!Q9+[4]AXARQUIA!Q30+[4]AXARQUIA!Q35</f>
        <v>65164.889120593492</v>
      </c>
      <c r="O8" s="43">
        <f>SUM(C8:N8)</f>
        <v>936264.58156964951</v>
      </c>
      <c r="P8" s="44">
        <f>O8/B8</f>
        <v>487.3839570898748</v>
      </c>
      <c r="Q8" s="45">
        <f>P8/1000</f>
        <v>0.48738395708987481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2013</v>
      </c>
      <c r="C7" s="15">
        <f>'[5]Por Municipio - 2016'!C98</f>
        <v>1975.8647522996139</v>
      </c>
      <c r="D7" s="16">
        <f>'[5]Por Municipio - 2016'!D98</f>
        <v>2048.2488958105173</v>
      </c>
      <c r="E7" s="16">
        <f>'[5]Por Municipio - 2016'!E98</f>
        <v>1524.9502040816326</v>
      </c>
      <c r="F7" s="16">
        <f>'[5]Por Municipio - 2016'!F98</f>
        <v>1584.1077551020408</v>
      </c>
      <c r="G7" s="16">
        <f>'[5]Por Municipio - 2016'!G98</f>
        <v>1879.8955102040816</v>
      </c>
      <c r="H7" s="16">
        <f>'[5]Por Municipio - 2016'!H98</f>
        <v>2195.402448979592</v>
      </c>
      <c r="I7" s="16">
        <f>'[5]Por Municipio - 2016'!I98</f>
        <v>1505.2310204081632</v>
      </c>
      <c r="J7" s="16">
        <f>'[5]Por Municipio - 2016'!J98</f>
        <v>2241.4138775510205</v>
      </c>
      <c r="K7" s="16">
        <f>'[5]Por Municipio - 2016'!K98</f>
        <v>1446.073469387755</v>
      </c>
      <c r="L7" s="16">
        <f>'[5]Por Municipio - 2016'!L98</f>
        <v>1485.5118367346938</v>
      </c>
      <c r="M7" s="16">
        <f>'[5]Por Municipio - 2016'!M98</f>
        <v>1400.0620408163265</v>
      </c>
      <c r="N7" s="15">
        <f>'[5]Por Municipio - 2016'!N98</f>
        <v>1682.7036734693879</v>
      </c>
      <c r="O7" s="46">
        <f>SUM(C7:N7)</f>
        <v>20969.465484844823</v>
      </c>
      <c r="P7" s="49">
        <f>O7/B7</f>
        <v>10.41702209878034</v>
      </c>
      <c r="Q7" s="50">
        <f>P7/1000</f>
        <v>1.041702209878034E-2</v>
      </c>
    </row>
    <row r="8" spans="1:17" s="7" customFormat="1" ht="16.05" customHeight="1" thickBot="1">
      <c r="A8" s="18">
        <v>2015</v>
      </c>
      <c r="B8" s="28">
        <v>1921</v>
      </c>
      <c r="C8" s="31">
        <f>'[6]Por Municipio - 2015'!C98</f>
        <v>2091.6147435924327</v>
      </c>
      <c r="D8" s="19">
        <f>'[6]Por Municipio - 2015'!D98</f>
        <v>1823.787327695228</v>
      </c>
      <c r="E8" s="19">
        <f>'[6]Por Municipio - 2015'!E98</f>
        <v>1805.0558123547003</v>
      </c>
      <c r="F8" s="19">
        <f>'[6]Por Municipio - 2015'!F98</f>
        <v>2590.3244579819343</v>
      </c>
      <c r="G8" s="19">
        <f>'[6]Por Municipio - 2015'!G98</f>
        <v>2063.0689946327993</v>
      </c>
      <c r="H8" s="19">
        <f>'[6]Por Municipio - 2015'!H98</f>
        <v>2910.159157952236</v>
      </c>
      <c r="I8" s="19">
        <f>'[6]Por Municipio - 2015'!I98</f>
        <v>2018.8603505678216</v>
      </c>
      <c r="J8" s="19">
        <f>'[6]Por Municipio - 2015'!J98</f>
        <v>2123.7718706116989</v>
      </c>
      <c r="K8" s="19">
        <f>'[6]Por Municipio - 2015'!K98</f>
        <v>1971.3938854767432</v>
      </c>
      <c r="L8" s="19">
        <f>'[6]Por Municipio - 2015'!L98</f>
        <v>2361.5972647949361</v>
      </c>
      <c r="M8" s="19">
        <f>'[6]Por Municipio - 2015'!M98</f>
        <v>1887.0402735934626</v>
      </c>
      <c r="N8" s="31">
        <f>'[6]Por Municipio - 2015'!N98</f>
        <v>1451.459919400384</v>
      </c>
      <c r="O8" s="43">
        <f>SUM(C8:N8)</f>
        <v>25098.134058654374</v>
      </c>
      <c r="P8" s="51">
        <f>O8/B8</f>
        <v>13.065140061766982</v>
      </c>
      <c r="Q8" s="52">
        <f>P8/1000</f>
        <v>1.3065140061766982E-2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A11" sqref="A11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2013</v>
      </c>
      <c r="C7" s="26">
        <f>'[1]VIDRIO POR MUNICIPIOS'!C97</f>
        <v>2294.5227897286541</v>
      </c>
      <c r="D7" s="16">
        <f>'[1]VIDRIO POR MUNICIPIOS'!D97</f>
        <v>1407.9560854522156</v>
      </c>
      <c r="E7" s="16">
        <f>'[1]VIDRIO POR MUNICIPIOS'!E97</f>
        <v>4275.9031819443599</v>
      </c>
      <c r="F7" s="16">
        <f>'[1]VIDRIO POR MUNICIPIOS'!F97</f>
        <v>2380.9272769096897</v>
      </c>
      <c r="G7" s="16">
        <f>'[1]VIDRIO POR MUNICIPIOS'!G97</f>
        <v>2638.9863265824365</v>
      </c>
      <c r="H7" s="16">
        <f>'[1]VIDRIO POR MUNICIPIOS'!H97</f>
        <v>5485.3601376179395</v>
      </c>
      <c r="I7" s="16">
        <f>'[1]VIDRIO POR MUNICIPIOS'!I97</f>
        <v>3896.2785997771389</v>
      </c>
      <c r="J7" s="16">
        <f>'[1]VIDRIO POR MUNICIPIOS'!J97</f>
        <v>4039.5861199978481</v>
      </c>
      <c r="K7" s="16">
        <f>'[1]VIDRIO POR MUNICIPIOS'!K97</f>
        <v>5045.0254301482519</v>
      </c>
      <c r="L7" s="16">
        <f>'[1]VIDRIO POR MUNICIPIOS'!L97</f>
        <v>5408.4297663900379</v>
      </c>
      <c r="M7" s="16">
        <f>'[1]VIDRIO POR MUNICIPIOS'!M97</f>
        <v>3880.7278336428199</v>
      </c>
      <c r="N7" s="26">
        <f>'[1]VIDRIO POR MUNICIPIOS'!N97</f>
        <v>526.82726204465337</v>
      </c>
      <c r="O7" s="46">
        <f>SUM(C7:N7)</f>
        <v>41280.53081023605</v>
      </c>
      <c r="P7" s="53">
        <f>O7/B7</f>
        <v>20.506970099471459</v>
      </c>
      <c r="Q7" s="54">
        <f>P7/1000</f>
        <v>2.0506970099471458E-2</v>
      </c>
    </row>
    <row r="8" spans="1:17" s="4" customFormat="1" ht="16.05" customHeight="1" thickBot="1">
      <c r="A8" s="18">
        <v>2015</v>
      </c>
      <c r="B8" s="28">
        <v>1921</v>
      </c>
      <c r="C8" s="23">
        <f>'[2]VIDRIO POR MUNICIPIOS'!C97</f>
        <v>3474.1706513654235</v>
      </c>
      <c r="D8" s="24">
        <f>'[2]VIDRIO POR MUNICIPIOS'!D97</f>
        <v>3506.6498573133085</v>
      </c>
      <c r="E8" s="24">
        <f>'[2]VIDRIO POR MUNICIPIOS'!E97</f>
        <v>2918.1963333539006</v>
      </c>
      <c r="F8" s="24">
        <f>'[2]VIDRIO POR MUNICIPIOS'!F97</f>
        <v>3780.5008131146592</v>
      </c>
      <c r="G8" s="24">
        <f>'[2]VIDRIO POR MUNICIPIOS'!G97</f>
        <v>0</v>
      </c>
      <c r="H8" s="24">
        <f>'[2]VIDRIO POR MUNICIPIOS'!H97</f>
        <v>5553.8118404498919</v>
      </c>
      <c r="I8" s="24">
        <f>'[2]VIDRIO POR MUNICIPIOS'!I97</f>
        <v>4725.720382155183</v>
      </c>
      <c r="J8" s="24">
        <f>'[2]VIDRIO POR MUNICIPIOS'!J97</f>
        <v>4658.8087627461528</v>
      </c>
      <c r="K8" s="24">
        <f>'[2]VIDRIO POR MUNICIPIOS'!K97</f>
        <v>1653.3949633407713</v>
      </c>
      <c r="L8" s="24">
        <f>'[2]VIDRIO POR MUNICIPIOS'!L97</f>
        <v>2079.475543594177</v>
      </c>
      <c r="M8" s="24">
        <f>'[2]VIDRIO POR MUNICIPIOS'!M97</f>
        <v>2165.9086605932162</v>
      </c>
      <c r="N8" s="23">
        <f>'[2]VIDRIO POR MUNICIPIOS'!N97</f>
        <v>1773.715272955179</v>
      </c>
      <c r="O8" s="43">
        <f>SUM(C8:N8)</f>
        <v>36290.353080981869</v>
      </c>
      <c r="P8" s="55">
        <f>O8/B8</f>
        <v>18.89138629931383</v>
      </c>
      <c r="Q8" s="56">
        <f>P8/1000</f>
        <v>1.889138629931383E-2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6.05" customHeight="1">
      <c r="A7" s="36">
        <v>2016</v>
      </c>
      <c r="B7" s="68">
        <v>2013</v>
      </c>
      <c r="C7" s="57">
        <v>1392</v>
      </c>
      <c r="D7" s="58">
        <v>1140</v>
      </c>
      <c r="E7" s="59">
        <v>2036</v>
      </c>
      <c r="F7" s="59">
        <v>1341</v>
      </c>
      <c r="G7" s="59">
        <v>2257</v>
      </c>
      <c r="H7" s="59">
        <v>1937</v>
      </c>
      <c r="I7" s="59">
        <v>1140</v>
      </c>
      <c r="J7" s="59">
        <v>2524</v>
      </c>
      <c r="K7" s="59">
        <v>2195</v>
      </c>
      <c r="L7" s="59">
        <v>1523</v>
      </c>
      <c r="M7" s="59">
        <v>1707</v>
      </c>
      <c r="N7" s="58">
        <v>1480</v>
      </c>
      <c r="O7" s="66">
        <f>SUM(C7:N7)</f>
        <v>20672</v>
      </c>
      <c r="P7" s="67">
        <f>O7/B7</f>
        <v>10.269249875807253</v>
      </c>
      <c r="Q7" s="60">
        <f>P7/1000</f>
        <v>1.0269249875807253E-2</v>
      </c>
    </row>
    <row r="8" spans="1:17" s="4" customFormat="1" ht="16.05" customHeight="1" thickBot="1">
      <c r="A8" s="37">
        <v>2015</v>
      </c>
      <c r="B8" s="35">
        <v>1921</v>
      </c>
      <c r="C8" s="61">
        <v>1332</v>
      </c>
      <c r="D8" s="62">
        <v>1548</v>
      </c>
      <c r="E8" s="63">
        <v>1097</v>
      </c>
      <c r="F8" s="63">
        <v>1709</v>
      </c>
      <c r="G8" s="63">
        <v>1645</v>
      </c>
      <c r="H8" s="63">
        <v>1617</v>
      </c>
      <c r="I8" s="63">
        <v>2110</v>
      </c>
      <c r="J8" s="63">
        <v>1789</v>
      </c>
      <c r="K8" s="63">
        <v>1778</v>
      </c>
      <c r="L8" s="63">
        <v>1385</v>
      </c>
      <c r="M8" s="63">
        <v>1523</v>
      </c>
      <c r="N8" s="64">
        <v>2058</v>
      </c>
      <c r="O8" s="41">
        <f>SUM(C8:N8)</f>
        <v>19591</v>
      </c>
      <c r="P8" s="65">
        <f>O8/B8</f>
        <v>10.198334200937012</v>
      </c>
      <c r="Q8" s="42">
        <f>P8/1000</f>
        <v>1.0198334200937012E-2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