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N7" i="1"/>
  <c r="D8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C7"/>
  <c r="D7" i="2"/>
  <c r="E7"/>
  <c r="F7"/>
  <c r="G7"/>
  <c r="H7"/>
  <c r="I7"/>
  <c r="J7"/>
  <c r="K7"/>
  <c r="L7"/>
  <c r="M7"/>
  <c r="N7"/>
  <c r="C7"/>
  <c r="D8"/>
  <c r="E8"/>
  <c r="F8"/>
  <c r="G8"/>
  <c r="H8"/>
  <c r="I8"/>
  <c r="J8"/>
  <c r="K8"/>
  <c r="L8"/>
  <c r="M8"/>
  <c r="N8"/>
  <c r="C8"/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8" i="1"/>
  <c r="P8" s="1"/>
  <c r="Q8" s="1"/>
  <c r="O7" i="3"/>
  <c r="P7" s="1"/>
  <c r="O7" i="2"/>
  <c r="P7" s="1"/>
  <c r="Q7" s="1"/>
  <c r="O8" i="4"/>
  <c r="P8" s="1"/>
  <c r="Q8" s="1"/>
  <c r="O7"/>
  <c r="P7" s="1"/>
  <c r="Q7" s="1"/>
  <c r="O7" i="1" l="1"/>
  <c r="P7" s="1"/>
  <c r="Q7" s="1"/>
  <c r="Q7" i="3"/>
  <c r="O8" l="1"/>
  <c r="P8" s="1"/>
  <c r="Q8" s="1"/>
  <c r="O8" i="2" l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<sst xmlns="http://schemas.openxmlformats.org/spreadsheetml/2006/main" count="76" uniqueCount="23">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</sst>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4" fontId="23" fillId="4" borderId="16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23" fillId="4" borderId="10" xfId="0" applyNumberFormat="1" applyFont="1" applyFill="1" applyBorder="1" applyAlignment="1">
      <alignment horizontal="center" vertical="center"/>
    </xf>
    <xf numFmtId="164" fontId="23" fillId="4" borderId="10" xfId="0" applyNumberFormat="1" applyFont="1" applyFill="1" applyBorder="1" applyAlignment="1">
      <alignment horizontal="center" vertical="center"/>
    </xf>
    <xf numFmtId="4" fontId="23" fillId="5" borderId="10" xfId="0" applyNumberFormat="1" applyFont="1" applyFill="1" applyBorder="1" applyAlignment="1">
      <alignment horizontal="center" vertical="center"/>
    </xf>
    <xf numFmtId="164" fontId="23" fillId="5" borderId="10" xfId="0" applyNumberFormat="1" applyFont="1" applyFill="1" applyBorder="1" applyAlignment="1">
      <alignment horizontal="center" vertical="center"/>
    </xf>
    <xf numFmtId="4" fontId="23" fillId="5" borderId="16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0" xfId="0" applyNumberFormat="1" applyFont="1" applyFill="1" applyBorder="1" applyAlignment="1">
      <alignment horizontal="center" vertical="center"/>
    </xf>
    <xf numFmtId="164" fontId="23" fillId="7" borderId="10" xfId="0" applyNumberFormat="1" applyFont="1" applyFill="1" applyBorder="1" applyAlignment="1">
      <alignment horizontal="center" vertical="center"/>
    </xf>
    <xf numFmtId="4" fontId="23" fillId="7" borderId="16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164" fontId="23" fillId="8" borderId="10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4" fontId="5" fillId="8" borderId="1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10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595440</c:v>
                </c:pt>
                <c:pt idx="1">
                  <c:v>537220</c:v>
                </c:pt>
                <c:pt idx="2">
                  <c:v>656000</c:v>
                </c:pt>
                <c:pt idx="3">
                  <c:v>710200</c:v>
                </c:pt>
                <c:pt idx="4">
                  <c:v>746780</c:v>
                </c:pt>
                <c:pt idx="5">
                  <c:v>776040</c:v>
                </c:pt>
                <c:pt idx="6">
                  <c:v>1126280</c:v>
                </c:pt>
                <c:pt idx="7">
                  <c:v>1263120</c:v>
                </c:pt>
                <c:pt idx="8">
                  <c:v>816000</c:v>
                </c:pt>
                <c:pt idx="9">
                  <c:v>743420</c:v>
                </c:pt>
                <c:pt idx="10">
                  <c:v>677380</c:v>
                </c:pt>
                <c:pt idx="11">
                  <c:v>606460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625460</c:v>
                </c:pt>
                <c:pt idx="1">
                  <c:v>600500</c:v>
                </c:pt>
                <c:pt idx="2">
                  <c:v>695860</c:v>
                </c:pt>
                <c:pt idx="3">
                  <c:v>689280</c:v>
                </c:pt>
                <c:pt idx="4">
                  <c:v>726220</c:v>
                </c:pt>
                <c:pt idx="5">
                  <c:v>783840</c:v>
                </c:pt>
                <c:pt idx="6">
                  <c:v>1072840</c:v>
                </c:pt>
                <c:pt idx="7">
                  <c:v>1255440</c:v>
                </c:pt>
                <c:pt idx="8">
                  <c:v>844710</c:v>
                </c:pt>
                <c:pt idx="9">
                  <c:v>710980</c:v>
                </c:pt>
                <c:pt idx="10">
                  <c:v>637560</c:v>
                </c:pt>
                <c:pt idx="11">
                  <c:v>610780</c:v>
                </c:pt>
              </c:numCache>
            </c:numRef>
          </c:val>
        </c:ser>
        <c:marker val="1"/>
        <c:axId val="124359808"/>
        <c:axId val="124361344"/>
      </c:lineChart>
      <c:catAx>
        <c:axId val="12435980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4361344"/>
        <c:crossesAt val="0"/>
        <c:auto val="1"/>
        <c:lblAlgn val="ctr"/>
        <c:lblOffset val="100"/>
      </c:catAx>
      <c:valAx>
        <c:axId val="12436134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435980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183"/>
          <c:w val="0.52418879056047263"/>
          <c:h val="7.5527441092335404E-2"/>
        </c:manualLayout>
      </c:layout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709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0</c:v>
                </c:pt>
                <c:pt idx="1">
                  <c:v>2960</c:v>
                </c:pt>
                <c:pt idx="2">
                  <c:v>0</c:v>
                </c:pt>
                <c:pt idx="3">
                  <c:v>5220</c:v>
                </c:pt>
                <c:pt idx="4">
                  <c:v>12000</c:v>
                </c:pt>
                <c:pt idx="5">
                  <c:v>6520</c:v>
                </c:pt>
                <c:pt idx="6">
                  <c:v>3970</c:v>
                </c:pt>
                <c:pt idx="7">
                  <c:v>3160</c:v>
                </c:pt>
                <c:pt idx="8">
                  <c:v>4580</c:v>
                </c:pt>
                <c:pt idx="9">
                  <c:v>6040</c:v>
                </c:pt>
                <c:pt idx="10">
                  <c:v>2200</c:v>
                </c:pt>
                <c:pt idx="11">
                  <c:v>4130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4800</c:v>
                </c:pt>
                <c:pt idx="1">
                  <c:v>3990</c:v>
                </c:pt>
                <c:pt idx="2">
                  <c:v>2980</c:v>
                </c:pt>
                <c:pt idx="3">
                  <c:v>3040</c:v>
                </c:pt>
                <c:pt idx="4">
                  <c:v>3340</c:v>
                </c:pt>
                <c:pt idx="5">
                  <c:v>6440</c:v>
                </c:pt>
                <c:pt idx="6">
                  <c:v>8420</c:v>
                </c:pt>
                <c:pt idx="7">
                  <c:v>4800</c:v>
                </c:pt>
                <c:pt idx="8">
                  <c:v>3780</c:v>
                </c:pt>
                <c:pt idx="9">
                  <c:v>7320</c:v>
                </c:pt>
                <c:pt idx="10">
                  <c:v>4500</c:v>
                </c:pt>
                <c:pt idx="11">
                  <c:v>11820</c:v>
                </c:pt>
              </c:numCache>
            </c:numRef>
          </c:val>
        </c:ser>
        <c:marker val="1"/>
        <c:axId val="125213696"/>
        <c:axId val="123020032"/>
      </c:lineChart>
      <c:catAx>
        <c:axId val="12521369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3020032"/>
        <c:crossesAt val="0"/>
        <c:auto val="1"/>
        <c:lblAlgn val="ctr"/>
        <c:lblOffset val="100"/>
      </c:catAx>
      <c:valAx>
        <c:axId val="1230200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521369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017"/>
          <c:w val="0.52571251548946718"/>
          <c:h val="0.11075973149777101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786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22140</c:v>
                </c:pt>
                <c:pt idx="1">
                  <c:v>20805</c:v>
                </c:pt>
                <c:pt idx="2">
                  <c:v>38900</c:v>
                </c:pt>
                <c:pt idx="3">
                  <c:v>31720</c:v>
                </c:pt>
                <c:pt idx="4">
                  <c:v>21900</c:v>
                </c:pt>
                <c:pt idx="5">
                  <c:v>22140</c:v>
                </c:pt>
                <c:pt idx="6">
                  <c:v>35040</c:v>
                </c:pt>
                <c:pt idx="7">
                  <c:v>42559.999999999993</c:v>
                </c:pt>
                <c:pt idx="8">
                  <c:v>36320</c:v>
                </c:pt>
                <c:pt idx="9">
                  <c:v>40819.999999999993</c:v>
                </c:pt>
                <c:pt idx="10">
                  <c:v>19540</c:v>
                </c:pt>
                <c:pt idx="11">
                  <c:v>11560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32870</c:v>
                </c:pt>
                <c:pt idx="1">
                  <c:v>19800</c:v>
                </c:pt>
                <c:pt idx="2">
                  <c:v>22939.999999999996</c:v>
                </c:pt>
                <c:pt idx="3">
                  <c:v>30860</c:v>
                </c:pt>
                <c:pt idx="4">
                  <c:v>34520</c:v>
                </c:pt>
                <c:pt idx="5">
                  <c:v>29200</c:v>
                </c:pt>
                <c:pt idx="6">
                  <c:v>42980</c:v>
                </c:pt>
                <c:pt idx="7">
                  <c:v>36140</c:v>
                </c:pt>
                <c:pt idx="8">
                  <c:v>48180</c:v>
                </c:pt>
                <c:pt idx="9">
                  <c:v>29900</c:v>
                </c:pt>
                <c:pt idx="10">
                  <c:v>33740</c:v>
                </c:pt>
                <c:pt idx="11">
                  <c:v>15940</c:v>
                </c:pt>
              </c:numCache>
            </c:numRef>
          </c:val>
        </c:ser>
        <c:marker val="1"/>
        <c:axId val="123049088"/>
        <c:axId val="123050624"/>
      </c:lineChart>
      <c:catAx>
        <c:axId val="12304908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3050624"/>
        <c:crossesAt val="0"/>
        <c:auto val="1"/>
        <c:lblAlgn val="ctr"/>
        <c:lblOffset val="100"/>
      </c:catAx>
      <c:valAx>
        <c:axId val="1230506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3049088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56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24029</c:v>
                </c:pt>
                <c:pt idx="1">
                  <c:v>25871</c:v>
                </c:pt>
                <c:pt idx="2">
                  <c:v>32007</c:v>
                </c:pt>
                <c:pt idx="3">
                  <c:v>30514</c:v>
                </c:pt>
                <c:pt idx="4">
                  <c:v>34097</c:v>
                </c:pt>
                <c:pt idx="5">
                  <c:v>30685</c:v>
                </c:pt>
                <c:pt idx="6">
                  <c:v>38506</c:v>
                </c:pt>
                <c:pt idx="7">
                  <c:v>43038</c:v>
                </c:pt>
                <c:pt idx="8">
                  <c:v>35102</c:v>
                </c:pt>
                <c:pt idx="9">
                  <c:v>32794</c:v>
                </c:pt>
                <c:pt idx="10">
                  <c:v>29295</c:v>
                </c:pt>
                <c:pt idx="11">
                  <c:v>26282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30176</c:v>
                </c:pt>
                <c:pt idx="1">
                  <c:v>27150</c:v>
                </c:pt>
                <c:pt idx="2">
                  <c:v>29795</c:v>
                </c:pt>
                <c:pt idx="3">
                  <c:v>28280</c:v>
                </c:pt>
                <c:pt idx="4">
                  <c:v>31311</c:v>
                </c:pt>
                <c:pt idx="5">
                  <c:v>33481</c:v>
                </c:pt>
                <c:pt idx="6">
                  <c:v>39426</c:v>
                </c:pt>
                <c:pt idx="7">
                  <c:v>45168</c:v>
                </c:pt>
                <c:pt idx="8">
                  <c:v>35886</c:v>
                </c:pt>
                <c:pt idx="9">
                  <c:v>33866</c:v>
                </c:pt>
                <c:pt idx="10">
                  <c:v>29390</c:v>
                </c:pt>
                <c:pt idx="11">
                  <c:v>26458</c:v>
                </c:pt>
              </c:numCache>
            </c:numRef>
          </c:val>
        </c:ser>
        <c:marker val="1"/>
        <c:axId val="125422592"/>
        <c:axId val="125240064"/>
      </c:lineChart>
      <c:catAx>
        <c:axId val="12542259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5240064"/>
        <c:crosses val="autoZero"/>
        <c:auto val="1"/>
        <c:lblAlgn val="ctr"/>
        <c:lblOffset val="100"/>
      </c:catAx>
      <c:valAx>
        <c:axId val="1252400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542259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05"/>
          <c:y val="0.85056911988823958"/>
          <c:w val="0.36796145739235303"/>
          <c:h val="0.1215249555499115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46">
          <cell r="F46">
            <v>625460</v>
          </cell>
          <cell r="G46">
            <v>600500</v>
          </cell>
          <cell r="H46">
            <v>695860</v>
          </cell>
          <cell r="I46">
            <v>689280</v>
          </cell>
          <cell r="J46">
            <v>726220</v>
          </cell>
          <cell r="K46">
            <v>783840</v>
          </cell>
          <cell r="L46">
            <v>1072840</v>
          </cell>
          <cell r="M46">
            <v>1255440</v>
          </cell>
          <cell r="N46">
            <v>844710</v>
          </cell>
          <cell r="O46">
            <v>710980</v>
          </cell>
          <cell r="P46">
            <v>637560</v>
          </cell>
          <cell r="Q46">
            <v>610780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46">
          <cell r="F46">
            <v>595440</v>
          </cell>
          <cell r="G46">
            <v>537220</v>
          </cell>
          <cell r="H46">
            <v>656000</v>
          </cell>
          <cell r="I46">
            <v>710200</v>
          </cell>
          <cell r="J46">
            <v>746780</v>
          </cell>
          <cell r="K46">
            <v>776040</v>
          </cell>
          <cell r="L46">
            <v>1126280</v>
          </cell>
          <cell r="M46">
            <v>1263120</v>
          </cell>
          <cell r="N46">
            <v>816000</v>
          </cell>
          <cell r="O46">
            <v>743420</v>
          </cell>
          <cell r="P46">
            <v>677380</v>
          </cell>
          <cell r="Q46">
            <v>606460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9">
          <cell r="C89">
            <v>4800</v>
          </cell>
          <cell r="D89">
            <v>3990</v>
          </cell>
          <cell r="E89">
            <v>2980</v>
          </cell>
          <cell r="F89">
            <v>3040</v>
          </cell>
          <cell r="G89">
            <v>3340</v>
          </cell>
          <cell r="H89">
            <v>6440</v>
          </cell>
          <cell r="I89">
            <v>8420</v>
          </cell>
          <cell r="J89">
            <v>4800</v>
          </cell>
          <cell r="K89">
            <v>3780</v>
          </cell>
          <cell r="L89">
            <v>7320</v>
          </cell>
          <cell r="M89">
            <v>4500</v>
          </cell>
          <cell r="N89">
            <v>11820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9">
          <cell r="D89">
            <v>2960</v>
          </cell>
          <cell r="F89">
            <v>5220</v>
          </cell>
          <cell r="G89">
            <v>12000</v>
          </cell>
          <cell r="H89">
            <v>6520</v>
          </cell>
          <cell r="I89">
            <v>3970</v>
          </cell>
          <cell r="J89">
            <v>3160</v>
          </cell>
          <cell r="K89">
            <v>4580</v>
          </cell>
          <cell r="L89">
            <v>6040</v>
          </cell>
          <cell r="M89">
            <v>2200</v>
          </cell>
          <cell r="N89">
            <v>4130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8">
          <cell r="C88">
            <v>32870</v>
          </cell>
          <cell r="D88">
            <v>19800</v>
          </cell>
          <cell r="E88">
            <v>22939.999999999996</v>
          </cell>
          <cell r="F88">
            <v>30860</v>
          </cell>
          <cell r="G88">
            <v>34520</v>
          </cell>
          <cell r="H88">
            <v>29200</v>
          </cell>
          <cell r="I88">
            <v>42980</v>
          </cell>
          <cell r="J88">
            <v>36140</v>
          </cell>
          <cell r="K88">
            <v>48180</v>
          </cell>
          <cell r="L88">
            <v>29900</v>
          </cell>
          <cell r="M88">
            <v>33740</v>
          </cell>
          <cell r="N88">
            <v>15940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8">
          <cell r="C88">
            <v>22140</v>
          </cell>
          <cell r="D88">
            <v>20805</v>
          </cell>
          <cell r="E88">
            <v>38900</v>
          </cell>
          <cell r="F88">
            <v>31720</v>
          </cell>
          <cell r="G88">
            <v>21900</v>
          </cell>
          <cell r="H88">
            <v>22140</v>
          </cell>
          <cell r="I88">
            <v>35040</v>
          </cell>
          <cell r="J88">
            <v>42559.999999999993</v>
          </cell>
          <cell r="K88">
            <v>36320</v>
          </cell>
          <cell r="L88">
            <v>40819.999999999993</v>
          </cell>
          <cell r="M88">
            <v>19540</v>
          </cell>
          <cell r="N88">
            <v>11560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T6" sqref="T6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1" t="s">
        <v>18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4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6" t="s">
        <v>17</v>
      </c>
      <c r="P5" s="69" t="s">
        <v>0</v>
      </c>
      <c r="Q5" s="69" t="s">
        <v>19</v>
      </c>
    </row>
    <row r="6" spans="1:17" s="5" customFormat="1" ht="17.100000000000001" customHeight="1" thickBot="1">
      <c r="A6" s="1"/>
      <c r="B6" s="75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77"/>
      <c r="P6" s="70"/>
      <c r="Q6" s="70"/>
    </row>
    <row r="7" spans="1:17" s="5" customFormat="1" ht="17.100000000000001" customHeight="1">
      <c r="A7" s="17">
        <v>2016</v>
      </c>
      <c r="B7" s="68">
        <v>15117</v>
      </c>
      <c r="C7" s="15">
        <f>[1]AXARQUIA!F46</f>
        <v>625460</v>
      </c>
      <c r="D7" s="16">
        <f>[1]AXARQUIA!G46</f>
        <v>600500</v>
      </c>
      <c r="E7" s="16">
        <f>[1]AXARQUIA!H46</f>
        <v>695860</v>
      </c>
      <c r="F7" s="16">
        <f>[1]AXARQUIA!I46</f>
        <v>689280</v>
      </c>
      <c r="G7" s="16">
        <f>[1]AXARQUIA!J46</f>
        <v>726220</v>
      </c>
      <c r="H7" s="16">
        <f>[1]AXARQUIA!K46</f>
        <v>783840</v>
      </c>
      <c r="I7" s="16">
        <f>[1]AXARQUIA!L46</f>
        <v>1072840</v>
      </c>
      <c r="J7" s="16">
        <f>[1]AXARQUIA!M46</f>
        <v>1255440</v>
      </c>
      <c r="K7" s="16">
        <f>[1]AXARQUIA!N46</f>
        <v>844710</v>
      </c>
      <c r="L7" s="16">
        <f>[1]AXARQUIA!O46</f>
        <v>710980</v>
      </c>
      <c r="M7" s="16">
        <f>[1]AXARQUIA!P46</f>
        <v>637560</v>
      </c>
      <c r="N7" s="16">
        <f>[1]AXARQUIA!Q46</f>
        <v>610780</v>
      </c>
      <c r="O7" s="46">
        <f>SUM(C7:N7)</f>
        <v>9253470</v>
      </c>
      <c r="P7" s="47">
        <f>O7/B7</f>
        <v>612.1234371899186</v>
      </c>
      <c r="Q7" s="48">
        <f>P7/1000</f>
        <v>0.61212343718991857</v>
      </c>
    </row>
    <row r="8" spans="1:17" s="6" customFormat="1" ht="15" thickBot="1">
      <c r="A8" s="18">
        <v>2015</v>
      </c>
      <c r="B8" s="27">
        <v>15511</v>
      </c>
      <c r="C8" s="30">
        <f>[2]AXARQUIA!F46</f>
        <v>595440</v>
      </c>
      <c r="D8" s="19">
        <f>[2]AXARQUIA!G46</f>
        <v>537220</v>
      </c>
      <c r="E8" s="19">
        <f>[2]AXARQUIA!H46</f>
        <v>656000</v>
      </c>
      <c r="F8" s="19">
        <f>[2]AXARQUIA!I46</f>
        <v>710200</v>
      </c>
      <c r="G8" s="19">
        <f>[2]AXARQUIA!J46</f>
        <v>746780</v>
      </c>
      <c r="H8" s="19">
        <f>[2]AXARQUIA!K46</f>
        <v>776040</v>
      </c>
      <c r="I8" s="19">
        <f>[2]AXARQUIA!L46</f>
        <v>1126280</v>
      </c>
      <c r="J8" s="19">
        <f>[2]AXARQUIA!M46</f>
        <v>1263120</v>
      </c>
      <c r="K8" s="19">
        <f>[2]AXARQUIA!N46</f>
        <v>816000</v>
      </c>
      <c r="L8" s="19">
        <f>[2]AXARQUIA!O46</f>
        <v>743420</v>
      </c>
      <c r="M8" s="19">
        <f>[2]AXARQUIA!P46</f>
        <v>677380</v>
      </c>
      <c r="N8" s="30">
        <f>[2]AXARQUIA!Q46</f>
        <v>606460</v>
      </c>
      <c r="O8" s="43">
        <f>SUM(C8:N8)</f>
        <v>9254340</v>
      </c>
      <c r="P8" s="44">
        <f>O8/B8</f>
        <v>596.63077815743668</v>
      </c>
      <c r="Q8" s="45">
        <f>P8/1000</f>
        <v>0.5966307781574367</v>
      </c>
    </row>
    <row r="22" spans="2:13" ht="15.75" customHeight="1"/>
    <row r="32" spans="2:13">
      <c r="B32" s="72" t="s">
        <v>14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T20" sqref="T20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1" t="s">
        <v>20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7" ht="17.25" customHeight="1"/>
    <row r="4" spans="1:17" ht="17.25" customHeight="1" thickBot="1"/>
    <row r="5" spans="1:17" ht="16.5" customHeight="1">
      <c r="A5" s="5"/>
      <c r="B5" s="80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82" t="s">
        <v>17</v>
      </c>
      <c r="P5" s="78" t="s">
        <v>0</v>
      </c>
      <c r="Q5" s="78" t="s">
        <v>19</v>
      </c>
    </row>
    <row r="6" spans="1:17" ht="17.100000000000001" customHeight="1" thickBot="1">
      <c r="A6" s="5"/>
      <c r="B6" s="81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3"/>
      <c r="P6" s="79"/>
      <c r="Q6" s="79"/>
    </row>
    <row r="7" spans="1:17" s="13" customFormat="1" ht="17.100000000000001" customHeight="1">
      <c r="A7" s="17">
        <v>2016</v>
      </c>
      <c r="B7" s="68">
        <v>15117</v>
      </c>
      <c r="C7" s="15">
        <f>'[3]Por Municipio - 2016'!C89</f>
        <v>4800</v>
      </c>
      <c r="D7" s="16">
        <f>'[3]Por Municipio - 2016'!D89</f>
        <v>3990</v>
      </c>
      <c r="E7" s="16">
        <f>'[3]Por Municipio - 2016'!E89</f>
        <v>2980</v>
      </c>
      <c r="F7" s="16">
        <f>'[3]Por Municipio - 2016'!F89</f>
        <v>3040</v>
      </c>
      <c r="G7" s="16">
        <f>'[3]Por Municipio - 2016'!G89</f>
        <v>3340</v>
      </c>
      <c r="H7" s="16">
        <f>'[3]Por Municipio - 2016'!H89</f>
        <v>6440</v>
      </c>
      <c r="I7" s="16">
        <f>'[3]Por Municipio - 2016'!I89</f>
        <v>8420</v>
      </c>
      <c r="J7" s="16">
        <f>'[3]Por Municipio - 2016'!J89</f>
        <v>4800</v>
      </c>
      <c r="K7" s="16">
        <f>'[3]Por Municipio - 2016'!K89</f>
        <v>3780</v>
      </c>
      <c r="L7" s="16">
        <f>'[3]Por Municipio - 2016'!L89</f>
        <v>7320</v>
      </c>
      <c r="M7" s="16">
        <f>'[3]Por Municipio - 2016'!M89</f>
        <v>4500</v>
      </c>
      <c r="N7" s="15">
        <f>'[3]Por Municipio - 2016'!N89</f>
        <v>11820</v>
      </c>
      <c r="O7" s="46">
        <f>SUM(C7:N7)</f>
        <v>65230</v>
      </c>
      <c r="P7" s="49">
        <f>O7/B7</f>
        <v>4.3150095918502345</v>
      </c>
      <c r="Q7" s="50">
        <f>P7/1000</f>
        <v>4.3150095918502345E-3</v>
      </c>
    </row>
    <row r="8" spans="1:17" s="7" customFormat="1" ht="15" thickBot="1">
      <c r="A8" s="18">
        <v>2015</v>
      </c>
      <c r="B8" s="27">
        <v>15511</v>
      </c>
      <c r="C8" s="30">
        <f>'[4]Por Municipio - 2015'!C89</f>
        <v>0</v>
      </c>
      <c r="D8" s="19">
        <f>'[4]Por Municipio - 2015'!D89</f>
        <v>2960</v>
      </c>
      <c r="E8" s="19">
        <f>'[4]Por Municipio - 2015'!E89</f>
        <v>0</v>
      </c>
      <c r="F8" s="19">
        <f>'[4]Por Municipio - 2015'!F89</f>
        <v>5220</v>
      </c>
      <c r="G8" s="19">
        <f>'[4]Por Municipio - 2015'!G89</f>
        <v>12000</v>
      </c>
      <c r="H8" s="19">
        <f>'[4]Por Municipio - 2015'!H89</f>
        <v>6520</v>
      </c>
      <c r="I8" s="19">
        <f>'[4]Por Municipio - 2015'!I89</f>
        <v>3970</v>
      </c>
      <c r="J8" s="19">
        <f>'[4]Por Municipio - 2015'!J89</f>
        <v>3160</v>
      </c>
      <c r="K8" s="19">
        <f>'[4]Por Municipio - 2015'!K89</f>
        <v>4580</v>
      </c>
      <c r="L8" s="19">
        <f>'[4]Por Municipio - 2015'!L89</f>
        <v>6040</v>
      </c>
      <c r="M8" s="19">
        <f>'[4]Por Municipio - 2015'!M89</f>
        <v>2200</v>
      </c>
      <c r="N8" s="30">
        <f>'[4]Por Municipio - 2015'!N89</f>
        <v>4130</v>
      </c>
      <c r="O8" s="43">
        <f>SUM(C8:N8)</f>
        <v>50780</v>
      </c>
      <c r="P8" s="51">
        <f>O8/B8</f>
        <v>3.273805686287151</v>
      </c>
      <c r="Q8" s="52">
        <f>P8/1000</f>
        <v>3.2738056862871511E-3</v>
      </c>
    </row>
    <row r="31" spans="2:14">
      <c r="B31" s="72" t="s">
        <v>15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B3" sqref="B3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1:17" ht="15" thickBot="1"/>
    <row r="5" spans="1:17" ht="16.5" customHeight="1">
      <c r="A5" s="5"/>
      <c r="B5" s="86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89"/>
      <c r="P6" s="85"/>
      <c r="Q6" s="85"/>
    </row>
    <row r="7" spans="1:17" s="13" customFormat="1" ht="17.100000000000001" customHeight="1">
      <c r="A7" s="17">
        <v>2016</v>
      </c>
      <c r="B7" s="68">
        <v>15117</v>
      </c>
      <c r="C7" s="26">
        <f>'[5]VIDRIO POR MUNICIPIOS'!C88</f>
        <v>32870</v>
      </c>
      <c r="D7" s="16">
        <f>'[5]VIDRIO POR MUNICIPIOS'!D88</f>
        <v>19800</v>
      </c>
      <c r="E7" s="16">
        <f>'[5]VIDRIO POR MUNICIPIOS'!E88</f>
        <v>22939.999999999996</v>
      </c>
      <c r="F7" s="16">
        <f>'[5]VIDRIO POR MUNICIPIOS'!F88</f>
        <v>30860</v>
      </c>
      <c r="G7" s="16">
        <f>'[5]VIDRIO POR MUNICIPIOS'!G88</f>
        <v>34520</v>
      </c>
      <c r="H7" s="16">
        <f>'[5]VIDRIO POR MUNICIPIOS'!H88</f>
        <v>29200</v>
      </c>
      <c r="I7" s="16">
        <f>'[5]VIDRIO POR MUNICIPIOS'!I88</f>
        <v>42980</v>
      </c>
      <c r="J7" s="16">
        <f>'[5]VIDRIO POR MUNICIPIOS'!J88</f>
        <v>36140</v>
      </c>
      <c r="K7" s="16">
        <f>'[5]VIDRIO POR MUNICIPIOS'!K88</f>
        <v>48180</v>
      </c>
      <c r="L7" s="16">
        <f>'[5]VIDRIO POR MUNICIPIOS'!L88</f>
        <v>29900</v>
      </c>
      <c r="M7" s="16">
        <f>'[5]VIDRIO POR MUNICIPIOS'!M88</f>
        <v>33740</v>
      </c>
      <c r="N7" s="26">
        <f>'[5]VIDRIO POR MUNICIPIOS'!N88</f>
        <v>15940</v>
      </c>
      <c r="O7" s="46">
        <f>SUM(C7:N7)</f>
        <v>377070</v>
      </c>
      <c r="P7" s="53">
        <f>O7/B7</f>
        <v>24.943441158960113</v>
      </c>
      <c r="Q7" s="54">
        <f>P7/1000</f>
        <v>2.4943441158960113E-2</v>
      </c>
    </row>
    <row r="8" spans="1:17" s="4" customFormat="1" ht="15" thickBot="1">
      <c r="A8" s="18">
        <v>2015</v>
      </c>
      <c r="B8" s="27">
        <v>15511</v>
      </c>
      <c r="C8" s="23">
        <f>'[6]VIDRIO POR MUNICIPIOS'!C88</f>
        <v>22140</v>
      </c>
      <c r="D8" s="24">
        <f>'[6]VIDRIO POR MUNICIPIOS'!D88</f>
        <v>20805</v>
      </c>
      <c r="E8" s="24">
        <f>'[6]VIDRIO POR MUNICIPIOS'!E88</f>
        <v>38900</v>
      </c>
      <c r="F8" s="24">
        <f>'[6]VIDRIO POR MUNICIPIOS'!F88</f>
        <v>31720</v>
      </c>
      <c r="G8" s="24">
        <f>'[6]VIDRIO POR MUNICIPIOS'!G88</f>
        <v>21900</v>
      </c>
      <c r="H8" s="24">
        <f>'[6]VIDRIO POR MUNICIPIOS'!H88</f>
        <v>22140</v>
      </c>
      <c r="I8" s="24">
        <f>'[6]VIDRIO POR MUNICIPIOS'!I88</f>
        <v>35040</v>
      </c>
      <c r="J8" s="24">
        <f>'[6]VIDRIO POR MUNICIPIOS'!J88</f>
        <v>42559.999999999993</v>
      </c>
      <c r="K8" s="24">
        <f>'[6]VIDRIO POR MUNICIPIOS'!K88</f>
        <v>36320</v>
      </c>
      <c r="L8" s="24">
        <f>'[6]VIDRIO POR MUNICIPIOS'!L88</f>
        <v>40819.999999999993</v>
      </c>
      <c r="M8" s="24">
        <f>'[6]VIDRIO POR MUNICIPIOS'!M88</f>
        <v>19540</v>
      </c>
      <c r="N8" s="23">
        <f>'[6]VIDRIO POR MUNICIPIOS'!N88</f>
        <v>11560</v>
      </c>
      <c r="O8" s="43">
        <f>SUM(C8:N8)</f>
        <v>343445</v>
      </c>
      <c r="P8" s="55">
        <f>O8/B8</f>
        <v>22.142028238024629</v>
      </c>
      <c r="Q8" s="56">
        <f>P8/1000</f>
        <v>2.2142028238024629E-2</v>
      </c>
    </row>
    <row r="33" spans="2:13">
      <c r="B33" s="72" t="s">
        <v>15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B5" sqref="B5:B6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1" t="s">
        <v>22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1:17" ht="15" thickBot="1"/>
    <row r="5" spans="1:17" ht="16.5" customHeight="1">
      <c r="B5" s="96" t="s">
        <v>1</v>
      </c>
      <c r="C5" s="98" t="s">
        <v>16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2" t="s">
        <v>17</v>
      </c>
      <c r="P5" s="94" t="s">
        <v>0</v>
      </c>
      <c r="Q5" s="90" t="s">
        <v>19</v>
      </c>
    </row>
    <row r="6" spans="1:17" ht="17.100000000000001" customHeight="1" thickBot="1">
      <c r="B6" s="97"/>
      <c r="C6" s="38" t="s">
        <v>2</v>
      </c>
      <c r="D6" s="39" t="s">
        <v>3</v>
      </c>
      <c r="E6" s="40" t="s">
        <v>4</v>
      </c>
      <c r="F6" s="40" t="s">
        <v>5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10</v>
      </c>
      <c r="L6" s="40" t="s">
        <v>11</v>
      </c>
      <c r="M6" s="40" t="s">
        <v>12</v>
      </c>
      <c r="N6" s="39" t="s">
        <v>13</v>
      </c>
      <c r="O6" s="93"/>
      <c r="P6" s="95"/>
      <c r="Q6" s="91"/>
    </row>
    <row r="7" spans="1:17" ht="17.100000000000001" customHeight="1">
      <c r="A7" s="36">
        <v>2016</v>
      </c>
      <c r="B7" s="34">
        <v>15117</v>
      </c>
      <c r="C7" s="57">
        <v>30176</v>
      </c>
      <c r="D7" s="58">
        <v>27150</v>
      </c>
      <c r="E7" s="59">
        <v>29795</v>
      </c>
      <c r="F7" s="59">
        <v>28280</v>
      </c>
      <c r="G7" s="59">
        <v>31311</v>
      </c>
      <c r="H7" s="59">
        <v>33481</v>
      </c>
      <c r="I7" s="59">
        <v>39426</v>
      </c>
      <c r="J7" s="59">
        <v>45168</v>
      </c>
      <c r="K7" s="59">
        <v>35886</v>
      </c>
      <c r="L7" s="59">
        <v>33866</v>
      </c>
      <c r="M7" s="59">
        <v>29390</v>
      </c>
      <c r="N7" s="58">
        <v>26458</v>
      </c>
      <c r="O7" s="66">
        <f>SUM(C7:N7)</f>
        <v>390387</v>
      </c>
      <c r="P7" s="67">
        <f>O7/B7</f>
        <v>25.82436991466561</v>
      </c>
      <c r="Q7" s="60">
        <f>P7/1000</f>
        <v>2.582436991466561E-2</v>
      </c>
    </row>
    <row r="8" spans="1:17" s="4" customFormat="1" ht="15" thickBot="1">
      <c r="A8" s="37">
        <v>2015</v>
      </c>
      <c r="B8" s="35">
        <v>15511</v>
      </c>
      <c r="C8" s="61">
        <v>24029</v>
      </c>
      <c r="D8" s="62">
        <v>25871</v>
      </c>
      <c r="E8" s="63">
        <v>32007</v>
      </c>
      <c r="F8" s="63">
        <v>30514</v>
      </c>
      <c r="G8" s="63">
        <v>34097</v>
      </c>
      <c r="H8" s="63">
        <v>30685</v>
      </c>
      <c r="I8" s="63">
        <v>38506</v>
      </c>
      <c r="J8" s="63">
        <v>43038</v>
      </c>
      <c r="K8" s="63">
        <v>35102</v>
      </c>
      <c r="L8" s="63">
        <v>32794</v>
      </c>
      <c r="M8" s="63">
        <v>29295</v>
      </c>
      <c r="N8" s="64">
        <v>26282</v>
      </c>
      <c r="O8" s="41">
        <f>SUM(C8:N8)</f>
        <v>382220</v>
      </c>
      <c r="P8" s="65">
        <f>O8/B8</f>
        <v>24.641867062084973</v>
      </c>
      <c r="Q8" s="42">
        <f>P8/1000</f>
        <v>2.4641867062084974E-2</v>
      </c>
    </row>
    <row r="11" spans="1:17">
      <c r="H11" s="11"/>
    </row>
    <row r="32" spans="2:10">
      <c r="B32" s="72" t="s">
        <v>15</v>
      </c>
      <c r="C32" s="72"/>
      <c r="D32" s="72"/>
      <c r="E32" s="72"/>
      <c r="F32" s="72"/>
      <c r="G32" s="72"/>
      <c r="H32" s="72"/>
      <c r="I32" s="72"/>
      <c r="J32" s="72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