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<sst xmlns="http://schemas.openxmlformats.org/spreadsheetml/2006/main" count="76" uniqueCount="23">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</sst>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9070.3823156368908</c:v>
                </c:pt>
                <c:pt idx="1">
                  <c:v>7769.6756658815002</c:v>
                </c:pt>
                <c:pt idx="2">
                  <c:v>10051.824605906868</c:v>
                </c:pt>
                <c:pt idx="3">
                  <c:v>9376.0028990759201</c:v>
                </c:pt>
                <c:pt idx="4">
                  <c:v>9360.5399528900161</c:v>
                </c:pt>
                <c:pt idx="5">
                  <c:v>7922.4859576010149</c:v>
                </c:pt>
                <c:pt idx="6">
                  <c:v>10267.396267439754</c:v>
                </c:pt>
                <c:pt idx="7">
                  <c:v>10679.438304040586</c:v>
                </c:pt>
                <c:pt idx="8">
                  <c:v>9673.4372168871178</c:v>
                </c:pt>
                <c:pt idx="9">
                  <c:v>9739.8369269795257</c:v>
                </c:pt>
                <c:pt idx="10">
                  <c:v>9577.0211994926613</c:v>
                </c:pt>
                <c:pt idx="11">
                  <c:v>9154.0641420547199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11264.651449722394</c:v>
                </c:pt>
                <c:pt idx="1">
                  <c:v>8473.0660086366443</c:v>
                </c:pt>
                <c:pt idx="2">
                  <c:v>9630.2529302899438</c:v>
                </c:pt>
                <c:pt idx="3">
                  <c:v>9758.2603331276987</c:v>
                </c:pt>
                <c:pt idx="4">
                  <c:v>10502.751388032078</c:v>
                </c:pt>
                <c:pt idx="5">
                  <c:v>12330.697100555213</c:v>
                </c:pt>
                <c:pt idx="6">
                  <c:v>11430.549043800123</c:v>
                </c:pt>
                <c:pt idx="7">
                  <c:v>14656.335595311537</c:v>
                </c:pt>
                <c:pt idx="8">
                  <c:v>10774.127082048119</c:v>
                </c:pt>
                <c:pt idx="9">
                  <c:v>11384.466378778532</c:v>
                </c:pt>
                <c:pt idx="10">
                  <c:v>10969.722393584207</c:v>
                </c:pt>
                <c:pt idx="11">
                  <c:v>12261.061073411474</c:v>
                </c:pt>
              </c:numCache>
            </c:numRef>
          </c:val>
        </c:ser>
        <c:marker val="1"/>
        <c:axId val="92279552"/>
        <c:axId val="102818560"/>
      </c:lineChart>
      <c:catAx>
        <c:axId val="922795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2818560"/>
        <c:crossesAt val="0"/>
        <c:auto val="1"/>
        <c:lblAlgn val="ctr"/>
        <c:lblOffset val="100"/>
      </c:catAx>
      <c:valAx>
        <c:axId val="1028185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2795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38"/>
          <c:w val="0.52418879056047263"/>
          <c:h val="7.5527441092335404E-2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26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156.18270079435129</c:v>
                </c:pt>
                <c:pt idx="1">
                  <c:v>109.66019417475728</c:v>
                </c:pt>
                <c:pt idx="2">
                  <c:v>386.57987643424536</c:v>
                </c:pt>
                <c:pt idx="3">
                  <c:v>64.245366284201239</c:v>
                </c:pt>
                <c:pt idx="4">
                  <c:v>134.02912621359224</c:v>
                </c:pt>
                <c:pt idx="5">
                  <c:v>87.506619593998238</c:v>
                </c:pt>
                <c:pt idx="6">
                  <c:v>161.72109443954105</c:v>
                </c:pt>
                <c:pt idx="7">
                  <c:v>223.75110326566636</c:v>
                </c:pt>
                <c:pt idx="8">
                  <c:v>106.33715798764342</c:v>
                </c:pt>
                <c:pt idx="9">
                  <c:v>352.24183583406887</c:v>
                </c:pt>
                <c:pt idx="10">
                  <c:v>237.04324801412179</c:v>
                </c:pt>
                <c:pt idx="11">
                  <c:v>117.41394527802295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121.35578201151972</c:v>
                </c:pt>
                <c:pt idx="1">
                  <c:v>118.046078865751</c:v>
                </c:pt>
                <c:pt idx="2">
                  <c:v>119.14931324767392</c:v>
                </c:pt>
                <c:pt idx="3">
                  <c:v>147.83340717766947</c:v>
                </c:pt>
                <c:pt idx="4">
                  <c:v>186.44661054497121</c:v>
                </c:pt>
                <c:pt idx="5">
                  <c:v>100.3943287549845</c:v>
                </c:pt>
                <c:pt idx="6">
                  <c:v>126.87195392113424</c:v>
                </c:pt>
                <c:pt idx="7">
                  <c:v>195.27248560035446</c:v>
                </c:pt>
                <c:pt idx="8">
                  <c:v>193.06601683650865</c:v>
                </c:pt>
                <c:pt idx="9">
                  <c:v>91.568453699601235</c:v>
                </c:pt>
                <c:pt idx="10">
                  <c:v>215.13070447496676</c:v>
                </c:pt>
                <c:pt idx="11">
                  <c:v>114.73637571998228</c:v>
                </c:pt>
              </c:numCache>
            </c:numRef>
          </c:val>
        </c:ser>
        <c:marker val="1"/>
        <c:axId val="188793600"/>
        <c:axId val="188795136"/>
      </c:lineChart>
      <c:catAx>
        <c:axId val="18879360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5136"/>
        <c:crossesAt val="0"/>
        <c:auto val="1"/>
        <c:lblAlgn val="ctr"/>
        <c:lblOffset val="100"/>
      </c:catAx>
      <c:valAx>
        <c:axId val="1887951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879360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05"/>
          <c:w val="0.52571251548946718"/>
          <c:h val="0.11075973149777101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0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181.85601973177123</c:v>
                </c:pt>
                <c:pt idx="3">
                  <c:v>0</c:v>
                </c:pt>
                <c:pt idx="4">
                  <c:v>0</c:v>
                </c:pt>
                <c:pt idx="5">
                  <c:v>201.20240480961922</c:v>
                </c:pt>
                <c:pt idx="6">
                  <c:v>0</c:v>
                </c:pt>
                <c:pt idx="7">
                  <c:v>0</c:v>
                </c:pt>
                <c:pt idx="8">
                  <c:v>214.35794666255586</c:v>
                </c:pt>
                <c:pt idx="9">
                  <c:v>318.05457067982115</c:v>
                </c:pt>
                <c:pt idx="10">
                  <c:v>123.81686449822722</c:v>
                </c:pt>
                <c:pt idx="11">
                  <c:v>271.62324649298597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100.01226429556952</c:v>
                </c:pt>
                <c:pt idx="1">
                  <c:v>296.2195308906945</c:v>
                </c:pt>
                <c:pt idx="2">
                  <c:v>273.31595891460984</c:v>
                </c:pt>
                <c:pt idx="3">
                  <c:v>0</c:v>
                </c:pt>
                <c:pt idx="4">
                  <c:v>213.00321937758702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192.39000459911085</c:v>
                </c:pt>
                <c:pt idx="9">
                  <c:v>322.17691246359038</c:v>
                </c:pt>
                <c:pt idx="10">
                  <c:v>188.57274260309674</c:v>
                </c:pt>
                <c:pt idx="11">
                  <c:v>0</c:v>
                </c:pt>
              </c:numCache>
            </c:numRef>
          </c:val>
        </c:ser>
        <c:marker val="1"/>
        <c:axId val="64805504"/>
        <c:axId val="64823680"/>
      </c:lineChart>
      <c:catAx>
        <c:axId val="648055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4823680"/>
        <c:crossesAt val="0"/>
        <c:auto val="1"/>
        <c:lblAlgn val="ctr"/>
        <c:lblOffset val="100"/>
      </c:catAx>
      <c:valAx>
        <c:axId val="648236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48055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7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195</c:v>
                </c:pt>
                <c:pt idx="1">
                  <c:v>132</c:v>
                </c:pt>
                <c:pt idx="2">
                  <c:v>194</c:v>
                </c:pt>
                <c:pt idx="3">
                  <c:v>151</c:v>
                </c:pt>
                <c:pt idx="4">
                  <c:v>163</c:v>
                </c:pt>
                <c:pt idx="5">
                  <c:v>142</c:v>
                </c:pt>
                <c:pt idx="6">
                  <c:v>154</c:v>
                </c:pt>
                <c:pt idx="7">
                  <c:v>280</c:v>
                </c:pt>
                <c:pt idx="8">
                  <c:v>154</c:v>
                </c:pt>
                <c:pt idx="9">
                  <c:v>199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231</c:v>
                </c:pt>
                <c:pt idx="1">
                  <c:v>68</c:v>
                </c:pt>
                <c:pt idx="2">
                  <c:v>133</c:v>
                </c:pt>
                <c:pt idx="3">
                  <c:v>233</c:v>
                </c:pt>
                <c:pt idx="4">
                  <c:v>141</c:v>
                </c:pt>
                <c:pt idx="5">
                  <c:v>179</c:v>
                </c:pt>
                <c:pt idx="6">
                  <c:v>153</c:v>
                </c:pt>
                <c:pt idx="7">
                  <c:v>236</c:v>
                </c:pt>
                <c:pt idx="8">
                  <c:v>114</c:v>
                </c:pt>
                <c:pt idx="9">
                  <c:v>133</c:v>
                </c:pt>
                <c:pt idx="10">
                  <c:v>191</c:v>
                </c:pt>
                <c:pt idx="11">
                  <c:v>156</c:v>
                </c:pt>
              </c:numCache>
            </c:numRef>
          </c:val>
        </c:ser>
        <c:marker val="1"/>
        <c:axId val="65065728"/>
        <c:axId val="65067264"/>
      </c:lineChart>
      <c:catAx>
        <c:axId val="650657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5067264"/>
        <c:crosses val="autoZero"/>
        <c:auto val="1"/>
        <c:lblAlgn val="ctr"/>
        <c:lblOffset val="100"/>
      </c:catAx>
      <c:valAx>
        <c:axId val="650672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50657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66"/>
          <c:y val="0.85056911988823958"/>
          <c:w val="0.36796145739235686"/>
          <c:h val="0.12152495554991249"/>
        </c:manualLayout>
      </c:layout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11264.651449722394</v>
          </cell>
          <cell r="G26">
            <v>8473.0660086366443</v>
          </cell>
          <cell r="H26">
            <v>9630.2529302899438</v>
          </cell>
          <cell r="I26">
            <v>9758.2603331276987</v>
          </cell>
          <cell r="J26">
            <v>10502.751388032078</v>
          </cell>
          <cell r="K26">
            <v>12330.697100555213</v>
          </cell>
          <cell r="L26">
            <v>11430.549043800123</v>
          </cell>
          <cell r="M26">
            <v>14656.335595311537</v>
          </cell>
          <cell r="N26">
            <v>10774.127082048119</v>
          </cell>
          <cell r="O26">
            <v>11384.466378778532</v>
          </cell>
          <cell r="P26">
            <v>10969.722393584207</v>
          </cell>
          <cell r="Q26">
            <v>12261.061073411474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9070.3823156368908</v>
          </cell>
          <cell r="G27">
            <v>7769.6756658815002</v>
          </cell>
          <cell r="H27">
            <v>10051.824605906868</v>
          </cell>
          <cell r="I27">
            <v>9376.0028990759201</v>
          </cell>
          <cell r="J27">
            <v>9360.5399528900161</v>
          </cell>
          <cell r="K27">
            <v>7922.4859576010149</v>
          </cell>
          <cell r="L27">
            <v>10267.396267439754</v>
          </cell>
          <cell r="M27">
            <v>10679.438304040586</v>
          </cell>
          <cell r="N27">
            <v>9673.4372168871178</v>
          </cell>
          <cell r="O27">
            <v>9739.8369269795257</v>
          </cell>
          <cell r="P27">
            <v>9577.0211994926613</v>
          </cell>
          <cell r="Q27">
            <v>9154.0641420547199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121.35578201151972</v>
          </cell>
          <cell r="D75">
            <v>118.046078865751</v>
          </cell>
          <cell r="E75">
            <v>119.14931324767392</v>
          </cell>
          <cell r="F75">
            <v>147.83340717766947</v>
          </cell>
          <cell r="G75">
            <v>186.44661054497121</v>
          </cell>
          <cell r="H75">
            <v>100.3943287549845</v>
          </cell>
          <cell r="I75">
            <v>126.87195392113424</v>
          </cell>
          <cell r="J75">
            <v>195.27248560035446</v>
          </cell>
          <cell r="K75">
            <v>193.06601683650865</v>
          </cell>
          <cell r="L75">
            <v>91.568453699601235</v>
          </cell>
          <cell r="M75">
            <v>215.13070447496676</v>
          </cell>
          <cell r="N75">
            <v>114.73637571998228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156.18270079435129</v>
          </cell>
          <cell r="D75">
            <v>109.66019417475728</v>
          </cell>
          <cell r="E75">
            <v>386.57987643424536</v>
          </cell>
          <cell r="F75">
            <v>64.245366284201239</v>
          </cell>
          <cell r="G75">
            <v>134.02912621359224</v>
          </cell>
          <cell r="H75">
            <v>87.506619593998238</v>
          </cell>
          <cell r="I75">
            <v>161.72109443954105</v>
          </cell>
          <cell r="J75">
            <v>223.75110326566636</v>
          </cell>
          <cell r="K75">
            <v>106.33715798764342</v>
          </cell>
          <cell r="L75">
            <v>352.24183583406887</v>
          </cell>
          <cell r="M75">
            <v>237.04324801412179</v>
          </cell>
          <cell r="N75">
            <v>117.41394527802295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100.01226429556952</v>
          </cell>
          <cell r="D74">
            <v>296.2195308906945</v>
          </cell>
          <cell r="E74">
            <v>273.31595891460984</v>
          </cell>
          <cell r="F74">
            <v>0</v>
          </cell>
          <cell r="G74">
            <v>213.00321937758702</v>
          </cell>
          <cell r="H74">
            <v>0</v>
          </cell>
          <cell r="I74">
            <v>0</v>
          </cell>
          <cell r="J74">
            <v>0</v>
          </cell>
          <cell r="K74">
            <v>192.39000459911085</v>
          </cell>
          <cell r="L74">
            <v>322.17691246359038</v>
          </cell>
          <cell r="M74">
            <v>188.57274260309674</v>
          </cell>
          <cell r="N74">
            <v>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0</v>
          </cell>
          <cell r="D74">
            <v>0</v>
          </cell>
          <cell r="E74">
            <v>181.85601973177123</v>
          </cell>
          <cell r="F74">
            <v>0</v>
          </cell>
          <cell r="G74">
            <v>0</v>
          </cell>
          <cell r="H74">
            <v>201.20240480961922</v>
          </cell>
          <cell r="I74">
            <v>0</v>
          </cell>
          <cell r="J74">
            <v>0</v>
          </cell>
          <cell r="K74">
            <v>214.35794666255586</v>
          </cell>
          <cell r="L74">
            <v>318.05457067982115</v>
          </cell>
          <cell r="M74">
            <v>123.81686449822722</v>
          </cell>
          <cell r="N74">
            <v>271.62324649298597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249</v>
      </c>
      <c r="C7" s="15">
        <f>[1]RONDA!F26</f>
        <v>11264.651449722394</v>
      </c>
      <c r="D7" s="16">
        <f>[1]RONDA!G26</f>
        <v>8473.0660086366443</v>
      </c>
      <c r="E7" s="16">
        <f>[1]RONDA!H26</f>
        <v>9630.2529302899438</v>
      </c>
      <c r="F7" s="16">
        <f>[1]RONDA!I26</f>
        <v>9758.2603331276987</v>
      </c>
      <c r="G7" s="16">
        <f>[1]RONDA!J26</f>
        <v>10502.751388032078</v>
      </c>
      <c r="H7" s="16">
        <f>[1]RONDA!K26</f>
        <v>12330.697100555213</v>
      </c>
      <c r="I7" s="16">
        <f>[1]RONDA!L26</f>
        <v>11430.549043800123</v>
      </c>
      <c r="J7" s="16">
        <f>[1]RONDA!M26</f>
        <v>14656.335595311537</v>
      </c>
      <c r="K7" s="16">
        <f>[1]RONDA!N26</f>
        <v>10774.127082048119</v>
      </c>
      <c r="L7" s="16">
        <f>[1]RONDA!O26</f>
        <v>11384.466378778532</v>
      </c>
      <c r="M7" s="16">
        <f>[1]RONDA!P26</f>
        <v>10969.722393584207</v>
      </c>
      <c r="N7" s="15">
        <f>[1]RONDA!Q26</f>
        <v>12261.061073411474</v>
      </c>
      <c r="O7" s="45">
        <f>SUM(C7:N7)</f>
        <v>133435.94077729795</v>
      </c>
      <c r="P7" s="46">
        <f>O7/B7</f>
        <v>535.88731235862633</v>
      </c>
      <c r="Q7" s="47">
        <f>P7/1000</f>
        <v>0.5358873123586263</v>
      </c>
    </row>
    <row r="8" spans="1:17" s="6" customFormat="1" ht="16.8" customHeight="1" thickBot="1">
      <c r="A8" s="18">
        <v>2015</v>
      </c>
      <c r="B8" s="27">
        <v>251</v>
      </c>
      <c r="C8" s="30">
        <f>[2]RONDA!F27</f>
        <v>9070.3823156368908</v>
      </c>
      <c r="D8" s="19">
        <f>[2]RONDA!G27</f>
        <v>7769.6756658815002</v>
      </c>
      <c r="E8" s="19">
        <f>[2]RONDA!H27</f>
        <v>10051.824605906868</v>
      </c>
      <c r="F8" s="19">
        <f>[2]RONDA!I27</f>
        <v>9376.0028990759201</v>
      </c>
      <c r="G8" s="19">
        <f>[2]RONDA!J27</f>
        <v>9360.5399528900161</v>
      </c>
      <c r="H8" s="19">
        <f>[2]RONDA!K27</f>
        <v>7922.4859576010149</v>
      </c>
      <c r="I8" s="19">
        <f>[2]RONDA!L27</f>
        <v>10267.396267439754</v>
      </c>
      <c r="J8" s="19">
        <f>[2]RONDA!M27</f>
        <v>10679.438304040586</v>
      </c>
      <c r="K8" s="19">
        <f>[2]RONDA!N27</f>
        <v>9673.4372168871178</v>
      </c>
      <c r="L8" s="19">
        <f>[2]RONDA!O27</f>
        <v>9739.8369269795257</v>
      </c>
      <c r="M8" s="19">
        <f>[2]RONDA!P27</f>
        <v>9577.0211994926613</v>
      </c>
      <c r="N8" s="30">
        <f>[2]RONDA!Q27</f>
        <v>9154.0641420547199</v>
      </c>
      <c r="O8" s="42">
        <f>SUM(C8:N8)</f>
        <v>112642.10545388657</v>
      </c>
      <c r="P8" s="43">
        <f>O8/B8</f>
        <v>448.77332850154011</v>
      </c>
      <c r="Q8" s="44">
        <f>P8/1000</f>
        <v>0.44877332850154011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8" sqref="S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249</v>
      </c>
      <c r="C7" s="15">
        <f>'[3]Por Municipio - 2016'!C75</f>
        <v>121.35578201151972</v>
      </c>
      <c r="D7" s="16">
        <f>'[3]Por Municipio - 2016'!D75</f>
        <v>118.046078865751</v>
      </c>
      <c r="E7" s="16">
        <f>'[3]Por Municipio - 2016'!E75</f>
        <v>119.14931324767392</v>
      </c>
      <c r="F7" s="16">
        <f>'[3]Por Municipio - 2016'!F75</f>
        <v>147.83340717766947</v>
      </c>
      <c r="G7" s="16">
        <f>'[3]Por Municipio - 2016'!G75</f>
        <v>186.44661054497121</v>
      </c>
      <c r="H7" s="16">
        <f>'[3]Por Municipio - 2016'!H75</f>
        <v>100.3943287549845</v>
      </c>
      <c r="I7" s="16">
        <f>'[3]Por Municipio - 2016'!I75</f>
        <v>126.87195392113424</v>
      </c>
      <c r="J7" s="16">
        <f>'[3]Por Municipio - 2016'!J75</f>
        <v>195.27248560035446</v>
      </c>
      <c r="K7" s="16">
        <f>'[3]Por Municipio - 2016'!K75</f>
        <v>193.06601683650865</v>
      </c>
      <c r="L7" s="16">
        <f>'[3]Por Municipio - 2016'!L75</f>
        <v>91.568453699601235</v>
      </c>
      <c r="M7" s="16">
        <f>'[3]Por Municipio - 2016'!M75</f>
        <v>215.13070447496676</v>
      </c>
      <c r="N7" s="15">
        <f>'[3]Por Municipio - 2016'!N75</f>
        <v>114.73637571998228</v>
      </c>
      <c r="O7" s="45">
        <f>SUM(C7:N7)</f>
        <v>1729.8715108551173</v>
      </c>
      <c r="P7" s="48">
        <f>O7/B7</f>
        <v>6.9472751439964551</v>
      </c>
      <c r="Q7" s="49">
        <f>P7/1000</f>
        <v>6.9472751439964547E-3</v>
      </c>
    </row>
    <row r="8" spans="1:17" s="7" customFormat="1" ht="16.8" customHeight="1" thickBot="1">
      <c r="A8" s="18">
        <v>2015</v>
      </c>
      <c r="B8" s="27">
        <v>251</v>
      </c>
      <c r="C8" s="30">
        <f>'[4]Por Municipio - 2015'!C75</f>
        <v>156.18270079435129</v>
      </c>
      <c r="D8" s="19">
        <f>'[4]Por Municipio - 2015'!D75</f>
        <v>109.66019417475728</v>
      </c>
      <c r="E8" s="19">
        <f>'[4]Por Municipio - 2015'!E75</f>
        <v>386.57987643424536</v>
      </c>
      <c r="F8" s="19">
        <f>'[4]Por Municipio - 2015'!F75</f>
        <v>64.245366284201239</v>
      </c>
      <c r="G8" s="19">
        <f>'[4]Por Municipio - 2015'!G75</f>
        <v>134.02912621359224</v>
      </c>
      <c r="H8" s="19">
        <f>'[4]Por Municipio - 2015'!H75</f>
        <v>87.506619593998238</v>
      </c>
      <c r="I8" s="19">
        <f>'[4]Por Municipio - 2015'!I75</f>
        <v>161.72109443954105</v>
      </c>
      <c r="J8" s="19">
        <f>'[4]Por Municipio - 2015'!J75</f>
        <v>223.75110326566636</v>
      </c>
      <c r="K8" s="19">
        <f>'[4]Por Municipio - 2015'!K75</f>
        <v>106.33715798764342</v>
      </c>
      <c r="L8" s="19">
        <f>'[4]Por Municipio - 2015'!L75</f>
        <v>352.24183583406887</v>
      </c>
      <c r="M8" s="19">
        <f>'[4]Por Municipio - 2015'!M75</f>
        <v>237.04324801412179</v>
      </c>
      <c r="N8" s="30">
        <f>'[4]Por Municipio - 2015'!N75</f>
        <v>117.41394527802295</v>
      </c>
      <c r="O8" s="42">
        <f>SUM(C8:N8)</f>
        <v>2136.7122683142097</v>
      </c>
      <c r="P8" s="50">
        <f>O8/B8</f>
        <v>8.5127978817299184</v>
      </c>
      <c r="Q8" s="51">
        <f>P8/1000</f>
        <v>8.512797881729919E-3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9" sqref="S1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249</v>
      </c>
      <c r="C7" s="25">
        <f>'[5]VIDRIO POR MUNICIPIOS'!C74</f>
        <v>100.01226429556952</v>
      </c>
      <c r="D7" s="16">
        <f>'[5]VIDRIO POR MUNICIPIOS'!D74</f>
        <v>296.2195308906945</v>
      </c>
      <c r="E7" s="16">
        <f>'[5]VIDRIO POR MUNICIPIOS'!E74</f>
        <v>273.31595891460984</v>
      </c>
      <c r="F7" s="16">
        <f>'[5]VIDRIO POR MUNICIPIOS'!F74</f>
        <v>0</v>
      </c>
      <c r="G7" s="16">
        <f>'[5]VIDRIO POR MUNICIPIOS'!G74</f>
        <v>213.00321937758702</v>
      </c>
      <c r="H7" s="16">
        <f>'[5]VIDRIO POR MUNICIPIOS'!H74</f>
        <v>0</v>
      </c>
      <c r="I7" s="16">
        <f>'[5]VIDRIO POR MUNICIPIOS'!I74</f>
        <v>0</v>
      </c>
      <c r="J7" s="16">
        <f>'[5]VIDRIO POR MUNICIPIOS'!J74</f>
        <v>0</v>
      </c>
      <c r="K7" s="16">
        <f>'[5]VIDRIO POR MUNICIPIOS'!K74</f>
        <v>192.39000459911085</v>
      </c>
      <c r="L7" s="16">
        <f>'[5]VIDRIO POR MUNICIPIOS'!L74</f>
        <v>322.17691246359038</v>
      </c>
      <c r="M7" s="16">
        <f>'[5]VIDRIO POR MUNICIPIOS'!M74</f>
        <v>188.57274260309674</v>
      </c>
      <c r="N7" s="71">
        <f>'[5]VIDRIO POR MUNICIPIOS'!N74</f>
        <v>0</v>
      </c>
      <c r="O7" s="67">
        <f>SUM(C7:N7)</f>
        <v>1585.6906331442588</v>
      </c>
      <c r="P7" s="52">
        <f>O7/B7</f>
        <v>6.3682354744749343</v>
      </c>
      <c r="Q7" s="53">
        <f>P7/1000</f>
        <v>6.368235474474934E-3</v>
      </c>
    </row>
    <row r="8" spans="1:17" s="4" customFormat="1" ht="16.8" customHeight="1" thickBot="1">
      <c r="A8" s="18">
        <v>2015</v>
      </c>
      <c r="B8" s="27">
        <v>251</v>
      </c>
      <c r="C8" s="23">
        <f>'[6]VIDRIO POR MUNICIPIOS'!C74</f>
        <v>0</v>
      </c>
      <c r="D8" s="69">
        <f>'[6]VIDRIO POR MUNICIPIOS'!D74</f>
        <v>0</v>
      </c>
      <c r="E8" s="69">
        <f>'[6]VIDRIO POR MUNICIPIOS'!E74</f>
        <v>181.85601973177123</v>
      </c>
      <c r="F8" s="69">
        <f>'[6]VIDRIO POR MUNICIPIOS'!F74</f>
        <v>0</v>
      </c>
      <c r="G8" s="69">
        <f>'[6]VIDRIO POR MUNICIPIOS'!G74</f>
        <v>0</v>
      </c>
      <c r="H8" s="69">
        <f>'[6]VIDRIO POR MUNICIPIOS'!H74</f>
        <v>201.20240480961922</v>
      </c>
      <c r="I8" s="69">
        <f>'[6]VIDRIO POR MUNICIPIOS'!I74</f>
        <v>0</v>
      </c>
      <c r="J8" s="69">
        <f>'[6]VIDRIO POR MUNICIPIOS'!J74</f>
        <v>0</v>
      </c>
      <c r="K8" s="69">
        <f>'[6]VIDRIO POR MUNICIPIOS'!K74</f>
        <v>214.35794666255586</v>
      </c>
      <c r="L8" s="69">
        <f>'[6]VIDRIO POR MUNICIPIOS'!L74</f>
        <v>318.05457067982115</v>
      </c>
      <c r="M8" s="69">
        <f>'[6]VIDRIO POR MUNICIPIOS'!M74</f>
        <v>123.81686449822722</v>
      </c>
      <c r="N8" s="72">
        <f>'[6]VIDRIO POR MUNICIPIOS'!N74</f>
        <v>271.62324649298597</v>
      </c>
      <c r="O8" s="68">
        <f>SUM(C8:N8)</f>
        <v>1310.9110528749807</v>
      </c>
      <c r="P8" s="54">
        <f>O8/B8</f>
        <v>5.2227531987051021</v>
      </c>
      <c r="Q8" s="55">
        <f>P8/1000</f>
        <v>5.222753198705102E-3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249</v>
      </c>
      <c r="C7" s="56">
        <v>231</v>
      </c>
      <c r="D7" s="57">
        <v>68</v>
      </c>
      <c r="E7" s="58">
        <v>133</v>
      </c>
      <c r="F7" s="58">
        <v>233</v>
      </c>
      <c r="G7" s="58">
        <v>141</v>
      </c>
      <c r="H7" s="58">
        <v>179</v>
      </c>
      <c r="I7" s="58">
        <v>153</v>
      </c>
      <c r="J7" s="58">
        <v>236</v>
      </c>
      <c r="K7" s="58">
        <v>114</v>
      </c>
      <c r="L7" s="58">
        <v>133</v>
      </c>
      <c r="M7" s="58">
        <v>191</v>
      </c>
      <c r="N7" s="57">
        <v>156</v>
      </c>
      <c r="O7" s="65">
        <f>SUM(C7:N7)</f>
        <v>1968</v>
      </c>
      <c r="P7" s="66">
        <f>O7/B7</f>
        <v>7.903614457831325</v>
      </c>
      <c r="Q7" s="59">
        <f>P7/1000</f>
        <v>7.9036144578313247E-3</v>
      </c>
    </row>
    <row r="8" spans="1:17" s="4" customFormat="1" ht="16.8" customHeight="1" thickBot="1">
      <c r="A8" s="36">
        <v>2015</v>
      </c>
      <c r="B8" s="34">
        <v>251</v>
      </c>
      <c r="C8" s="60">
        <v>195</v>
      </c>
      <c r="D8" s="61">
        <v>132</v>
      </c>
      <c r="E8" s="62">
        <v>194</v>
      </c>
      <c r="F8" s="62">
        <v>151</v>
      </c>
      <c r="G8" s="62">
        <v>163</v>
      </c>
      <c r="H8" s="62">
        <v>142</v>
      </c>
      <c r="I8" s="62">
        <v>154</v>
      </c>
      <c r="J8" s="62">
        <v>280</v>
      </c>
      <c r="K8" s="62">
        <v>154</v>
      </c>
      <c r="L8" s="62">
        <v>199</v>
      </c>
      <c r="M8" s="62">
        <v>142</v>
      </c>
      <c r="N8" s="63">
        <v>145</v>
      </c>
      <c r="O8" s="40">
        <f>SUM(C8:N8)</f>
        <v>2051</v>
      </c>
      <c r="P8" s="64">
        <f>O8/B8</f>
        <v>8.1713147410358573</v>
      </c>
      <c r="Q8" s="41">
        <f>P8/1000</f>
        <v>8.1713147410358566E-3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