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<sst xmlns="http://schemas.openxmlformats.org/spreadsheetml/2006/main" count="76" uniqueCount="23">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</sst>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35594.926617140787</c:v>
                </c:pt>
                <c:pt idx="1">
                  <c:v>30490.559884036964</c:v>
                </c:pt>
                <c:pt idx="2">
                  <c:v>39446.403333937305</c:v>
                </c:pt>
                <c:pt idx="3">
                  <c:v>36794.27432505889</c:v>
                </c:pt>
                <c:pt idx="4">
                  <c:v>36733.593042217792</c:v>
                </c:pt>
                <c:pt idx="5">
                  <c:v>31090.233737996015</c:v>
                </c:pt>
                <c:pt idx="6">
                  <c:v>40292.371806486684</c:v>
                </c:pt>
                <c:pt idx="7">
                  <c:v>41909.349519840551</c:v>
                </c:pt>
                <c:pt idx="8">
                  <c:v>37961.496647943466</c:v>
                </c:pt>
                <c:pt idx="9">
                  <c:v>38222.069215437579</c:v>
                </c:pt>
                <c:pt idx="10">
                  <c:v>37583.131001993112</c:v>
                </c:pt>
                <c:pt idx="11">
                  <c:v>35923.319441927888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44515.731030228257</c:v>
                </c:pt>
                <c:pt idx="1">
                  <c:v>33483.923504009872</c:v>
                </c:pt>
                <c:pt idx="2">
                  <c:v>38056.903146206045</c:v>
                </c:pt>
                <c:pt idx="3">
                  <c:v>38562.763726095</c:v>
                </c:pt>
                <c:pt idx="4">
                  <c:v>41504.848858729179</c:v>
                </c:pt>
                <c:pt idx="5">
                  <c:v>48728.537939543494</c:v>
                </c:pt>
                <c:pt idx="6">
                  <c:v>45171.326341764347</c:v>
                </c:pt>
                <c:pt idx="7">
                  <c:v>57919.012954966071</c:v>
                </c:pt>
                <c:pt idx="8">
                  <c:v>42577.273288093769</c:v>
                </c:pt>
                <c:pt idx="9">
                  <c:v>44989.216533004321</c:v>
                </c:pt>
                <c:pt idx="10">
                  <c:v>43350.228254164096</c:v>
                </c:pt>
                <c:pt idx="11">
                  <c:v>48453.349784083897</c:v>
                </c:pt>
              </c:numCache>
            </c:numRef>
          </c:val>
        </c:ser>
        <c:marker val="1"/>
        <c:axId val="188793984"/>
        <c:axId val="188795520"/>
      </c:lineChart>
      <c:catAx>
        <c:axId val="1887939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5520"/>
        <c:crossesAt val="0"/>
        <c:auto val="1"/>
        <c:lblAlgn val="ctr"/>
        <c:lblOffset val="100"/>
      </c:catAx>
      <c:valAx>
        <c:axId val="188795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879398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16"/>
          <c:w val="0.52418879056047263"/>
          <c:h val="7.5527441092335404E-2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79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563.84471981576928</c:v>
                </c:pt>
                <c:pt idx="1">
                  <c:v>434.2252439960522</c:v>
                </c:pt>
                <c:pt idx="2">
                  <c:v>792.8391270972694</c:v>
                </c:pt>
                <c:pt idx="3">
                  <c:v>412.62199802609933</c:v>
                </c:pt>
                <c:pt idx="4">
                  <c:v>684.82289724750524</c:v>
                </c:pt>
                <c:pt idx="5">
                  <c:v>620.0131593376467</c:v>
                </c:pt>
                <c:pt idx="6">
                  <c:v>661.05932668055709</c:v>
                </c:pt>
                <c:pt idx="7">
                  <c:v>915.97762912600058</c:v>
                </c:pt>
                <c:pt idx="8">
                  <c:v>302.44544357933984</c:v>
                </c:pt>
                <c:pt idx="9">
                  <c:v>674.02127426252878</c:v>
                </c:pt>
                <c:pt idx="10">
                  <c:v>710.74679241144861</c:v>
                </c:pt>
                <c:pt idx="11">
                  <c:v>740.99133676938254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485.14702630997124</c:v>
                </c:pt>
                <c:pt idx="1">
                  <c:v>306.75215564890556</c:v>
                </c:pt>
                <c:pt idx="2">
                  <c:v>764.38394743018068</c:v>
                </c:pt>
                <c:pt idx="3">
                  <c:v>859.06594696080731</c:v>
                </c:pt>
                <c:pt idx="4">
                  <c:v>556.54541187514667</c:v>
                </c:pt>
                <c:pt idx="5">
                  <c:v>856.75662989908471</c:v>
                </c:pt>
                <c:pt idx="6">
                  <c:v>572.71063130720484</c:v>
                </c:pt>
                <c:pt idx="7">
                  <c:v>581.94789955409522</c:v>
                </c:pt>
                <c:pt idx="8">
                  <c:v>856.75662989908471</c:v>
                </c:pt>
                <c:pt idx="9">
                  <c:v>840.59141046702655</c:v>
                </c:pt>
                <c:pt idx="10">
                  <c:v>658.15536259094108</c:v>
                </c:pt>
                <c:pt idx="11">
                  <c:v>337.16029101149962</c:v>
                </c:pt>
              </c:numCache>
            </c:numRef>
          </c:val>
        </c:ser>
        <c:marker val="1"/>
        <c:axId val="102796288"/>
        <c:axId val="102798080"/>
      </c:lineChart>
      <c:catAx>
        <c:axId val="10279628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2798080"/>
        <c:crossesAt val="0"/>
        <c:auto val="1"/>
        <c:lblAlgn val="ctr"/>
        <c:lblOffset val="100"/>
      </c:catAx>
      <c:valAx>
        <c:axId val="1027980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279628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183"/>
          <c:w val="0.52571251548946718"/>
          <c:h val="0.1107597314977710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8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651.16916859122398</c:v>
                </c:pt>
                <c:pt idx="1">
                  <c:v>1060.6379907621247</c:v>
                </c:pt>
                <c:pt idx="2">
                  <c:v>1581.0046189376442</c:v>
                </c:pt>
                <c:pt idx="3">
                  <c:v>966.80138568129325</c:v>
                </c:pt>
                <c:pt idx="4">
                  <c:v>1575.3175519630483</c:v>
                </c:pt>
                <c:pt idx="5">
                  <c:v>944.05311778290979</c:v>
                </c:pt>
                <c:pt idx="6">
                  <c:v>1862.5144341801383</c:v>
                </c:pt>
                <c:pt idx="7">
                  <c:v>1026.5155889145497</c:v>
                </c:pt>
                <c:pt idx="8">
                  <c:v>909.93071593533477</c:v>
                </c:pt>
                <c:pt idx="9">
                  <c:v>1174.3793302540414</c:v>
                </c:pt>
                <c:pt idx="10">
                  <c:v>835.99884526558878</c:v>
                </c:pt>
                <c:pt idx="11">
                  <c:v>440.7476905311778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732.39929947460587</c:v>
                </c:pt>
                <c:pt idx="1">
                  <c:v>867.39054290718036</c:v>
                </c:pt>
                <c:pt idx="2">
                  <c:v>680.70052539404548</c:v>
                </c:pt>
                <c:pt idx="3">
                  <c:v>1079.9299474605953</c:v>
                </c:pt>
                <c:pt idx="4">
                  <c:v>741.01576182136591</c:v>
                </c:pt>
                <c:pt idx="5">
                  <c:v>1200.5604203152363</c:v>
                </c:pt>
                <c:pt idx="6">
                  <c:v>763.99299474605948</c:v>
                </c:pt>
                <c:pt idx="7">
                  <c:v>982.27670753064785</c:v>
                </c:pt>
                <c:pt idx="8">
                  <c:v>0</c:v>
                </c:pt>
                <c:pt idx="9">
                  <c:v>1657.2329246935201</c:v>
                </c:pt>
                <c:pt idx="10">
                  <c:v>723.78283712784582</c:v>
                </c:pt>
                <c:pt idx="11">
                  <c:v>967.91593695271445</c:v>
                </c:pt>
              </c:numCache>
            </c:numRef>
          </c:val>
        </c:ser>
        <c:marker val="1"/>
        <c:axId val="103134336"/>
        <c:axId val="103135872"/>
      </c:lineChart>
      <c:catAx>
        <c:axId val="1031343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3135872"/>
        <c:crossesAt val="0"/>
        <c:auto val="1"/>
        <c:lblAlgn val="ctr"/>
        <c:lblOffset val="100"/>
      </c:catAx>
      <c:valAx>
        <c:axId val="1031358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31343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73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432</c:v>
                </c:pt>
                <c:pt idx="1">
                  <c:v>1012</c:v>
                </c:pt>
                <c:pt idx="2">
                  <c:v>615</c:v>
                </c:pt>
                <c:pt idx="3">
                  <c:v>458</c:v>
                </c:pt>
                <c:pt idx="4">
                  <c:v>658</c:v>
                </c:pt>
                <c:pt idx="5">
                  <c:v>702</c:v>
                </c:pt>
                <c:pt idx="6">
                  <c:v>520</c:v>
                </c:pt>
                <c:pt idx="7">
                  <c:v>723</c:v>
                </c:pt>
                <c:pt idx="8">
                  <c:v>652</c:v>
                </c:pt>
                <c:pt idx="9">
                  <c:v>594</c:v>
                </c:pt>
                <c:pt idx="10">
                  <c:v>523</c:v>
                </c:pt>
                <c:pt idx="11">
                  <c:v>615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663</c:v>
                </c:pt>
                <c:pt idx="1">
                  <c:v>505</c:v>
                </c:pt>
                <c:pt idx="2">
                  <c:v>465</c:v>
                </c:pt>
                <c:pt idx="3">
                  <c:v>409</c:v>
                </c:pt>
                <c:pt idx="4">
                  <c:v>625</c:v>
                </c:pt>
                <c:pt idx="5">
                  <c:v>372</c:v>
                </c:pt>
                <c:pt idx="6">
                  <c:v>378</c:v>
                </c:pt>
                <c:pt idx="7">
                  <c:v>800</c:v>
                </c:pt>
                <c:pt idx="8">
                  <c:v>560</c:v>
                </c:pt>
                <c:pt idx="9">
                  <c:v>440</c:v>
                </c:pt>
                <c:pt idx="10">
                  <c:v>455</c:v>
                </c:pt>
                <c:pt idx="11">
                  <c:v>434</c:v>
                </c:pt>
              </c:numCache>
            </c:numRef>
          </c:val>
        </c:ser>
        <c:marker val="1"/>
        <c:axId val="103170048"/>
        <c:axId val="103171584"/>
      </c:lineChart>
      <c:catAx>
        <c:axId val="10317004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3171584"/>
        <c:crosses val="autoZero"/>
        <c:auto val="1"/>
        <c:lblAlgn val="ctr"/>
        <c:lblOffset val="100"/>
      </c:catAx>
      <c:valAx>
        <c:axId val="103171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317004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55"/>
          <c:y val="0.85056911988823958"/>
          <c:w val="0.36796145739235675"/>
          <c:h val="0.12152495554991247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F25">
            <v>44515.731030228257</v>
          </cell>
          <cell r="G25">
            <v>33483.923504009872</v>
          </cell>
          <cell r="H25">
            <v>38056.903146206045</v>
          </cell>
          <cell r="I25">
            <v>38562.763726095</v>
          </cell>
          <cell r="J25">
            <v>41504.848858729179</v>
          </cell>
          <cell r="K25">
            <v>48728.537939543494</v>
          </cell>
          <cell r="L25">
            <v>45171.326341764347</v>
          </cell>
          <cell r="M25">
            <v>57919.012954966071</v>
          </cell>
          <cell r="N25">
            <v>42577.273288093769</v>
          </cell>
          <cell r="O25">
            <v>44989.216533004321</v>
          </cell>
          <cell r="P25">
            <v>43350.228254164096</v>
          </cell>
          <cell r="Q25">
            <v>48453.349784083897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F26">
            <v>35594.926617140787</v>
          </cell>
          <cell r="G26">
            <v>30490.559884036964</v>
          </cell>
          <cell r="H26">
            <v>39446.403333937305</v>
          </cell>
          <cell r="I26">
            <v>36794.27432505889</v>
          </cell>
          <cell r="J26">
            <v>36733.593042217792</v>
          </cell>
          <cell r="K26">
            <v>31090.233737996015</v>
          </cell>
          <cell r="L26">
            <v>40292.371806486684</v>
          </cell>
          <cell r="M26">
            <v>41909.349519840551</v>
          </cell>
          <cell r="N26">
            <v>37961.496647943466</v>
          </cell>
          <cell r="O26">
            <v>38222.069215437579</v>
          </cell>
          <cell r="P26">
            <v>37583.131001993112</v>
          </cell>
          <cell r="Q26">
            <v>35923.319441927888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485.14702630997124</v>
          </cell>
          <cell r="D73">
            <v>306.75215564890556</v>
          </cell>
          <cell r="E73">
            <v>764.38394743018068</v>
          </cell>
          <cell r="F73">
            <v>859.06594696080731</v>
          </cell>
          <cell r="G73">
            <v>556.54541187514667</v>
          </cell>
          <cell r="H73">
            <v>856.75662989908471</v>
          </cell>
          <cell r="I73">
            <v>572.71063130720484</v>
          </cell>
          <cell r="J73">
            <v>581.94789955409522</v>
          </cell>
          <cell r="K73">
            <v>856.75662989908471</v>
          </cell>
          <cell r="L73">
            <v>840.59141046702655</v>
          </cell>
          <cell r="M73">
            <v>658.15536259094108</v>
          </cell>
          <cell r="N73">
            <v>337.16029101149962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3">
          <cell r="C73">
            <v>563.84471981576928</v>
          </cell>
          <cell r="D73">
            <v>434.2252439960522</v>
          </cell>
          <cell r="E73">
            <v>792.8391270972694</v>
          </cell>
          <cell r="F73">
            <v>412.62199802609933</v>
          </cell>
          <cell r="G73">
            <v>684.82289724750524</v>
          </cell>
          <cell r="H73">
            <v>620.0131593376467</v>
          </cell>
          <cell r="I73">
            <v>661.05932668055709</v>
          </cell>
          <cell r="J73">
            <v>915.97762912600058</v>
          </cell>
          <cell r="K73">
            <v>302.44544357933984</v>
          </cell>
          <cell r="L73">
            <v>674.02127426252878</v>
          </cell>
          <cell r="M73">
            <v>710.74679241144861</v>
          </cell>
          <cell r="N73">
            <v>740.99133676938254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732.39929947460587</v>
          </cell>
          <cell r="D72">
            <v>867.39054290718036</v>
          </cell>
          <cell r="E72">
            <v>680.70052539404548</v>
          </cell>
          <cell r="F72">
            <v>1079.9299474605953</v>
          </cell>
          <cell r="G72">
            <v>741.01576182136591</v>
          </cell>
          <cell r="H72">
            <v>1200.5604203152363</v>
          </cell>
          <cell r="I72">
            <v>763.99299474605948</v>
          </cell>
          <cell r="J72">
            <v>982.27670753064785</v>
          </cell>
          <cell r="K72">
            <v>0</v>
          </cell>
          <cell r="L72">
            <v>1657.2329246935201</v>
          </cell>
          <cell r="M72">
            <v>723.78283712784582</v>
          </cell>
          <cell r="N72">
            <v>967.91593695271445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2">
          <cell r="C72">
            <v>651.16916859122398</v>
          </cell>
          <cell r="D72">
            <v>1060.6379907621247</v>
          </cell>
          <cell r="E72">
            <v>1581.0046189376442</v>
          </cell>
          <cell r="F72">
            <v>966.80138568129325</v>
          </cell>
          <cell r="G72">
            <v>1575.3175519630483</v>
          </cell>
          <cell r="H72">
            <v>944.05311778290979</v>
          </cell>
          <cell r="I72">
            <v>1862.5144341801383</v>
          </cell>
          <cell r="J72">
            <v>1026.5155889145497</v>
          </cell>
          <cell r="K72">
            <v>909.93071593533477</v>
          </cell>
          <cell r="L72">
            <v>1174.3793302540414</v>
          </cell>
          <cell r="M72">
            <v>835.99884526558878</v>
          </cell>
          <cell r="N72">
            <v>440.7476905311778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984</v>
      </c>
      <c r="C7" s="15">
        <f>[1]RONDA!F25</f>
        <v>44515.731030228257</v>
      </c>
      <c r="D7" s="16">
        <f>[1]RONDA!G25</f>
        <v>33483.923504009872</v>
      </c>
      <c r="E7" s="16">
        <f>[1]RONDA!H25</f>
        <v>38056.903146206045</v>
      </c>
      <c r="F7" s="16">
        <f>[1]RONDA!I25</f>
        <v>38562.763726095</v>
      </c>
      <c r="G7" s="16">
        <f>[1]RONDA!J25</f>
        <v>41504.848858729179</v>
      </c>
      <c r="H7" s="16">
        <f>[1]RONDA!K25</f>
        <v>48728.537939543494</v>
      </c>
      <c r="I7" s="16">
        <f>[1]RONDA!L25</f>
        <v>45171.326341764347</v>
      </c>
      <c r="J7" s="16">
        <f>[1]RONDA!M25</f>
        <v>57919.012954966071</v>
      </c>
      <c r="K7" s="16">
        <f>[1]RONDA!N25</f>
        <v>42577.273288093769</v>
      </c>
      <c r="L7" s="16">
        <f>[1]RONDA!O25</f>
        <v>44989.216533004321</v>
      </c>
      <c r="M7" s="16">
        <f>[1]RONDA!P25</f>
        <v>43350.228254164096</v>
      </c>
      <c r="N7" s="15">
        <f>[1]RONDA!Q25</f>
        <v>48453.349784083897</v>
      </c>
      <c r="O7" s="45">
        <f>SUM(C7:N7)</f>
        <v>527313.1153608883</v>
      </c>
      <c r="P7" s="46">
        <f>O7/B7</f>
        <v>535.88731235862633</v>
      </c>
      <c r="Q7" s="47">
        <f>P7/1000</f>
        <v>0.5358873123586263</v>
      </c>
    </row>
    <row r="8" spans="1:17" s="6" customFormat="1" ht="16.8" customHeight="1" thickBot="1">
      <c r="A8" s="18">
        <v>2015</v>
      </c>
      <c r="B8" s="27">
        <v>985</v>
      </c>
      <c r="C8" s="30">
        <f>[2]RONDA!F26</f>
        <v>35594.926617140787</v>
      </c>
      <c r="D8" s="19">
        <f>[2]RONDA!G26</f>
        <v>30490.559884036964</v>
      </c>
      <c r="E8" s="19">
        <f>[2]RONDA!H26</f>
        <v>39446.403333937305</v>
      </c>
      <c r="F8" s="19">
        <f>[2]RONDA!I26</f>
        <v>36794.27432505889</v>
      </c>
      <c r="G8" s="19">
        <f>[2]RONDA!J26</f>
        <v>36733.593042217792</v>
      </c>
      <c r="H8" s="19">
        <f>[2]RONDA!K26</f>
        <v>31090.233737996015</v>
      </c>
      <c r="I8" s="19">
        <f>[2]RONDA!L26</f>
        <v>40292.371806486684</v>
      </c>
      <c r="J8" s="19">
        <f>[2]RONDA!M26</f>
        <v>41909.349519840551</v>
      </c>
      <c r="K8" s="19">
        <f>[2]RONDA!N26</f>
        <v>37961.496647943466</v>
      </c>
      <c r="L8" s="19">
        <f>[2]RONDA!O26</f>
        <v>38222.069215437579</v>
      </c>
      <c r="M8" s="19">
        <f>[2]RONDA!P26</f>
        <v>37583.131001993112</v>
      </c>
      <c r="N8" s="30">
        <f>[2]RONDA!Q26</f>
        <v>35923.319441927888</v>
      </c>
      <c r="O8" s="42">
        <f>SUM(C8:N8)</f>
        <v>442041.728574017</v>
      </c>
      <c r="P8" s="43">
        <f>O8/B8</f>
        <v>448.77332850154011</v>
      </c>
      <c r="Q8" s="44">
        <f>P8/1000</f>
        <v>0.44877332850154011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984</v>
      </c>
      <c r="C7" s="15">
        <f>'[3]Por Municipio - 2016'!C73</f>
        <v>485.14702630997124</v>
      </c>
      <c r="D7" s="16">
        <f>'[3]Por Municipio - 2016'!D73</f>
        <v>306.75215564890556</v>
      </c>
      <c r="E7" s="16">
        <f>'[3]Por Municipio - 2016'!E73</f>
        <v>764.38394743018068</v>
      </c>
      <c r="F7" s="16">
        <f>'[3]Por Municipio - 2016'!F73</f>
        <v>859.06594696080731</v>
      </c>
      <c r="G7" s="16">
        <f>'[3]Por Municipio - 2016'!G73</f>
        <v>556.54541187514667</v>
      </c>
      <c r="H7" s="16">
        <f>'[3]Por Municipio - 2016'!H73</f>
        <v>856.75662989908471</v>
      </c>
      <c r="I7" s="16">
        <f>'[3]Por Municipio - 2016'!I73</f>
        <v>572.71063130720484</v>
      </c>
      <c r="J7" s="16">
        <f>'[3]Por Municipio - 2016'!J73</f>
        <v>581.94789955409522</v>
      </c>
      <c r="K7" s="16">
        <f>'[3]Por Municipio - 2016'!K73</f>
        <v>856.75662989908471</v>
      </c>
      <c r="L7" s="16">
        <f>'[3]Por Municipio - 2016'!L73</f>
        <v>840.59141046702655</v>
      </c>
      <c r="M7" s="16">
        <f>'[3]Por Municipio - 2016'!M73</f>
        <v>658.15536259094108</v>
      </c>
      <c r="N7" s="15">
        <f>'[3]Por Municipio - 2016'!N73</f>
        <v>337.16029101149962</v>
      </c>
      <c r="O7" s="45">
        <f>SUM(C7:N7)</f>
        <v>7675.9733429539483</v>
      </c>
      <c r="P7" s="48">
        <f>O7/B7</f>
        <v>7.8007859176361265</v>
      </c>
      <c r="Q7" s="49">
        <f>P7/1000</f>
        <v>7.8007859176361261E-3</v>
      </c>
    </row>
    <row r="8" spans="1:17" s="7" customFormat="1" ht="16.8" customHeight="1" thickBot="1">
      <c r="A8" s="18">
        <v>2015</v>
      </c>
      <c r="B8" s="27">
        <v>985</v>
      </c>
      <c r="C8" s="30">
        <f>'[4]Por Municipio - 2015'!C73</f>
        <v>563.84471981576928</v>
      </c>
      <c r="D8" s="19">
        <f>'[4]Por Municipio - 2015'!D73</f>
        <v>434.2252439960522</v>
      </c>
      <c r="E8" s="19">
        <f>'[4]Por Municipio - 2015'!E73</f>
        <v>792.8391270972694</v>
      </c>
      <c r="F8" s="19">
        <f>'[4]Por Municipio - 2015'!F73</f>
        <v>412.62199802609933</v>
      </c>
      <c r="G8" s="19">
        <f>'[4]Por Municipio - 2015'!G73</f>
        <v>684.82289724750524</v>
      </c>
      <c r="H8" s="19">
        <f>'[4]Por Municipio - 2015'!H73</f>
        <v>620.0131593376467</v>
      </c>
      <c r="I8" s="19">
        <f>'[4]Por Municipio - 2015'!I73</f>
        <v>661.05932668055709</v>
      </c>
      <c r="J8" s="19">
        <f>'[4]Por Municipio - 2015'!J73</f>
        <v>915.97762912600058</v>
      </c>
      <c r="K8" s="19">
        <f>'[4]Por Municipio - 2015'!K73</f>
        <v>302.44544357933984</v>
      </c>
      <c r="L8" s="19">
        <f>'[4]Por Municipio - 2015'!L73</f>
        <v>674.02127426252878</v>
      </c>
      <c r="M8" s="19">
        <f>'[4]Por Municipio - 2015'!M73</f>
        <v>710.74679241144861</v>
      </c>
      <c r="N8" s="30">
        <f>'[4]Por Municipio - 2015'!N73</f>
        <v>740.99133676938254</v>
      </c>
      <c r="O8" s="42">
        <f>SUM(C8:N8)</f>
        <v>7513.6089483495998</v>
      </c>
      <c r="P8" s="50">
        <f>O8/B8</f>
        <v>7.6280293891874109</v>
      </c>
      <c r="Q8" s="51">
        <f>P8/1000</f>
        <v>7.6280293891874112E-3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984</v>
      </c>
      <c r="C7" s="25">
        <f>'[5]VIDRIO POR MUNICIPIOS'!C72</f>
        <v>732.39929947460587</v>
      </c>
      <c r="D7" s="16">
        <f>'[5]VIDRIO POR MUNICIPIOS'!D72</f>
        <v>867.39054290718036</v>
      </c>
      <c r="E7" s="16">
        <f>'[5]VIDRIO POR MUNICIPIOS'!E72</f>
        <v>680.70052539404548</v>
      </c>
      <c r="F7" s="16">
        <f>'[5]VIDRIO POR MUNICIPIOS'!F72</f>
        <v>1079.9299474605953</v>
      </c>
      <c r="G7" s="16">
        <f>'[5]VIDRIO POR MUNICIPIOS'!G72</f>
        <v>741.01576182136591</v>
      </c>
      <c r="H7" s="16">
        <f>'[5]VIDRIO POR MUNICIPIOS'!H72</f>
        <v>1200.5604203152363</v>
      </c>
      <c r="I7" s="16">
        <f>'[5]VIDRIO POR MUNICIPIOS'!I72</f>
        <v>763.99299474605948</v>
      </c>
      <c r="J7" s="16">
        <f>'[5]VIDRIO POR MUNICIPIOS'!J72</f>
        <v>982.27670753064785</v>
      </c>
      <c r="K7" s="16">
        <f>'[5]VIDRIO POR MUNICIPIOS'!K72</f>
        <v>0</v>
      </c>
      <c r="L7" s="16">
        <f>'[5]VIDRIO POR MUNICIPIOS'!L72</f>
        <v>1657.2329246935201</v>
      </c>
      <c r="M7" s="16">
        <f>'[5]VIDRIO POR MUNICIPIOS'!M72</f>
        <v>723.78283712784582</v>
      </c>
      <c r="N7" s="71">
        <f>'[5]VIDRIO POR MUNICIPIOS'!N72</f>
        <v>967.91593695271445</v>
      </c>
      <c r="O7" s="67">
        <f>SUM(C7:N7)</f>
        <v>10397.197898423819</v>
      </c>
      <c r="P7" s="52">
        <f>O7/B7</f>
        <v>10.566258026853475</v>
      </c>
      <c r="Q7" s="53">
        <f>P7/1000</f>
        <v>1.0566258026853475E-2</v>
      </c>
    </row>
    <row r="8" spans="1:17" s="4" customFormat="1" ht="16.8" customHeight="1" thickBot="1">
      <c r="A8" s="18">
        <v>2015</v>
      </c>
      <c r="B8" s="27">
        <v>985</v>
      </c>
      <c r="C8" s="23">
        <f>'[6]VIDRIO POR MUNICIPIOS'!C72</f>
        <v>651.16916859122398</v>
      </c>
      <c r="D8" s="69">
        <f>'[6]VIDRIO POR MUNICIPIOS'!D72</f>
        <v>1060.6379907621247</v>
      </c>
      <c r="E8" s="69">
        <f>'[6]VIDRIO POR MUNICIPIOS'!E72</f>
        <v>1581.0046189376442</v>
      </c>
      <c r="F8" s="69">
        <f>'[6]VIDRIO POR MUNICIPIOS'!F72</f>
        <v>966.80138568129325</v>
      </c>
      <c r="G8" s="69">
        <f>'[6]VIDRIO POR MUNICIPIOS'!G72</f>
        <v>1575.3175519630483</v>
      </c>
      <c r="H8" s="69">
        <f>'[6]VIDRIO POR MUNICIPIOS'!H72</f>
        <v>944.05311778290979</v>
      </c>
      <c r="I8" s="69">
        <f>'[6]VIDRIO POR MUNICIPIOS'!I72</f>
        <v>1862.5144341801383</v>
      </c>
      <c r="J8" s="69">
        <f>'[6]VIDRIO POR MUNICIPIOS'!J72</f>
        <v>1026.5155889145497</v>
      </c>
      <c r="K8" s="69">
        <f>'[6]VIDRIO POR MUNICIPIOS'!K72</f>
        <v>909.93071593533477</v>
      </c>
      <c r="L8" s="69">
        <f>'[6]VIDRIO POR MUNICIPIOS'!L72</f>
        <v>1174.3793302540414</v>
      </c>
      <c r="M8" s="69">
        <f>'[6]VIDRIO POR MUNICIPIOS'!M72</f>
        <v>835.99884526558878</v>
      </c>
      <c r="N8" s="72">
        <f>'[6]VIDRIO POR MUNICIPIOS'!N72</f>
        <v>440.7476905311778</v>
      </c>
      <c r="O8" s="68">
        <f>SUM(C8:N8)</f>
        <v>13029.070438799075</v>
      </c>
      <c r="P8" s="54">
        <f>O8/B8</f>
        <v>13.227482678983833</v>
      </c>
      <c r="Q8" s="55">
        <f>P8/1000</f>
        <v>1.3227482678983833E-2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984</v>
      </c>
      <c r="C7" s="56">
        <v>663</v>
      </c>
      <c r="D7" s="57">
        <v>505</v>
      </c>
      <c r="E7" s="58">
        <v>465</v>
      </c>
      <c r="F7" s="58">
        <v>409</v>
      </c>
      <c r="G7" s="58">
        <v>625</v>
      </c>
      <c r="H7" s="58">
        <v>372</v>
      </c>
      <c r="I7" s="58">
        <v>378</v>
      </c>
      <c r="J7" s="58">
        <v>800</v>
      </c>
      <c r="K7" s="58">
        <v>560</v>
      </c>
      <c r="L7" s="58">
        <v>440</v>
      </c>
      <c r="M7" s="58">
        <v>455</v>
      </c>
      <c r="N7" s="57">
        <v>434</v>
      </c>
      <c r="O7" s="65">
        <f>SUM(C7:N7)</f>
        <v>6106</v>
      </c>
      <c r="P7" s="66">
        <f>O7/B7</f>
        <v>6.2052845528455283</v>
      </c>
      <c r="Q7" s="59">
        <f>P7/1000</f>
        <v>6.2052845528455282E-3</v>
      </c>
    </row>
    <row r="8" spans="1:17" s="4" customFormat="1" ht="16.8" customHeight="1" thickBot="1">
      <c r="A8" s="36">
        <v>2015</v>
      </c>
      <c r="B8" s="34">
        <v>985</v>
      </c>
      <c r="C8" s="60">
        <v>432</v>
      </c>
      <c r="D8" s="61">
        <v>1012</v>
      </c>
      <c r="E8" s="62">
        <v>615</v>
      </c>
      <c r="F8" s="62">
        <v>458</v>
      </c>
      <c r="G8" s="62">
        <v>658</v>
      </c>
      <c r="H8" s="62">
        <v>702</v>
      </c>
      <c r="I8" s="62">
        <v>520</v>
      </c>
      <c r="J8" s="62">
        <v>723</v>
      </c>
      <c r="K8" s="62">
        <v>652</v>
      </c>
      <c r="L8" s="62">
        <v>594</v>
      </c>
      <c r="M8" s="62">
        <v>523</v>
      </c>
      <c r="N8" s="63">
        <v>615</v>
      </c>
      <c r="O8" s="40">
        <f>SUM(C8:N8)</f>
        <v>7504</v>
      </c>
      <c r="P8" s="64">
        <f>O8/B8</f>
        <v>7.6182741116751265</v>
      </c>
      <c r="Q8" s="41">
        <f>P8/1000</f>
        <v>7.6182741116751261E-3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