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O7" i="4"/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P7" i="4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<sst xmlns="http://schemas.openxmlformats.org/spreadsheetml/2006/main" count="76" uniqueCount="23">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</sst>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157652.80744738138</c:v>
                </c:pt>
                <c:pt idx="1">
                  <c:v>144726.4269297311</c:v>
                </c:pt>
                <c:pt idx="2">
                  <c:v>174849.35100997949</c:v>
                </c:pt>
                <c:pt idx="3">
                  <c:v>171461.47424695519</c:v>
                </c:pt>
                <c:pt idx="4">
                  <c:v>168781.48386668041</c:v>
                </c:pt>
                <c:pt idx="5">
                  <c:v>171437.95175471762</c:v>
                </c:pt>
                <c:pt idx="6">
                  <c:v>178715.43817413124</c:v>
                </c:pt>
                <c:pt idx="7">
                  <c:v>167879.31244400144</c:v>
                </c:pt>
                <c:pt idx="8">
                  <c:v>160955.00756424799</c:v>
                </c:pt>
                <c:pt idx="9">
                  <c:v>158292.59890695359</c:v>
                </c:pt>
                <c:pt idx="10">
                  <c:v>143868.26343106589</c:v>
                </c:pt>
                <c:pt idx="11">
                  <c:v>140101.73057894799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151951.05469545329</c:v>
                </c:pt>
                <c:pt idx="1">
                  <c:v>132438.75781033092</c:v>
                </c:pt>
                <c:pt idx="2">
                  <c:v>161247.9581752317</c:v>
                </c:pt>
                <c:pt idx="3">
                  <c:v>159433.88058754313</c:v>
                </c:pt>
                <c:pt idx="4">
                  <c:v>164578.63490090828</c:v>
                </c:pt>
                <c:pt idx="5">
                  <c:v>162799.12636672528</c:v>
                </c:pt>
                <c:pt idx="6">
                  <c:v>167670.74367042584</c:v>
                </c:pt>
                <c:pt idx="7">
                  <c:v>168470.84508904372</c:v>
                </c:pt>
                <c:pt idx="8">
                  <c:v>163774.22342239908</c:v>
                </c:pt>
                <c:pt idx="9">
                  <c:v>150958.65278897894</c:v>
                </c:pt>
                <c:pt idx="10">
                  <c:v>99984.704139508438</c:v>
                </c:pt>
                <c:pt idx="11">
                  <c:v>161913.74478099344</c:v>
                </c:pt>
              </c:numCache>
            </c:numRef>
          </c:val>
        </c:ser>
        <c:marker val="1"/>
        <c:axId val="117003392"/>
        <c:axId val="117004928"/>
      </c:lineChart>
      <c:catAx>
        <c:axId val="1170033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004928"/>
        <c:crossesAt val="0"/>
        <c:auto val="1"/>
        <c:lblAlgn val="ctr"/>
        <c:lblOffset val="100"/>
      </c:catAx>
      <c:valAx>
        <c:axId val="1170049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0033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05"/>
          <c:w val="0.52418879056047263"/>
          <c:h val="7.5527441092335404E-2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7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7976</c:v>
                </c:pt>
                <c:pt idx="1">
                  <c:v>6153</c:v>
                </c:pt>
                <c:pt idx="2">
                  <c:v>4805</c:v>
                </c:pt>
                <c:pt idx="3">
                  <c:v>7192</c:v>
                </c:pt>
                <c:pt idx="4">
                  <c:v>6740</c:v>
                </c:pt>
                <c:pt idx="5">
                  <c:v>6402</c:v>
                </c:pt>
                <c:pt idx="6">
                  <c:v>7348</c:v>
                </c:pt>
                <c:pt idx="7">
                  <c:v>6709</c:v>
                </c:pt>
                <c:pt idx="8">
                  <c:v>8453</c:v>
                </c:pt>
                <c:pt idx="9">
                  <c:v>6850</c:v>
                </c:pt>
                <c:pt idx="10">
                  <c:v>7133</c:v>
                </c:pt>
                <c:pt idx="11">
                  <c:v>8662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6182</c:v>
                </c:pt>
                <c:pt idx="1">
                  <c:v>8822</c:v>
                </c:pt>
                <c:pt idx="2">
                  <c:v>12523</c:v>
                </c:pt>
                <c:pt idx="3">
                  <c:v>9951</c:v>
                </c:pt>
                <c:pt idx="4">
                  <c:v>9849</c:v>
                </c:pt>
                <c:pt idx="5">
                  <c:v>11860</c:v>
                </c:pt>
                <c:pt idx="6">
                  <c:v>10033</c:v>
                </c:pt>
                <c:pt idx="7">
                  <c:v>7896</c:v>
                </c:pt>
                <c:pt idx="8">
                  <c:v>10270</c:v>
                </c:pt>
                <c:pt idx="9">
                  <c:v>9538</c:v>
                </c:pt>
                <c:pt idx="10">
                  <c:v>11416</c:v>
                </c:pt>
                <c:pt idx="11">
                  <c:v>14282</c:v>
                </c:pt>
              </c:numCache>
            </c:numRef>
          </c:val>
        </c:ser>
        <c:marker val="1"/>
        <c:axId val="119036928"/>
        <c:axId val="119067392"/>
      </c:lineChart>
      <c:catAx>
        <c:axId val="11903692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067392"/>
        <c:crossesAt val="0"/>
        <c:auto val="1"/>
        <c:lblAlgn val="ctr"/>
        <c:lblOffset val="100"/>
      </c:catAx>
      <c:valAx>
        <c:axId val="1190673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03692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6"/>
          <c:w val="0.52571251548946718"/>
          <c:h val="0.11075973149777101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6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3172.3873960951096</c:v>
                </c:pt>
                <c:pt idx="1">
                  <c:v>2675.5074424898512</c:v>
                </c:pt>
                <c:pt idx="2">
                  <c:v>5523.011791996907</c:v>
                </c:pt>
                <c:pt idx="3">
                  <c:v>5293.6825826406339</c:v>
                </c:pt>
                <c:pt idx="4">
                  <c:v>9144.5022230813847</c:v>
                </c:pt>
                <c:pt idx="5">
                  <c:v>5666.3425478445779</c:v>
                </c:pt>
                <c:pt idx="6">
                  <c:v>5809.6733036922487</c:v>
                </c:pt>
                <c:pt idx="7">
                  <c:v>3105.4997100328633</c:v>
                </c:pt>
                <c:pt idx="8">
                  <c:v>6172.7778851730136</c:v>
                </c:pt>
                <c:pt idx="9">
                  <c:v>4787.2472453121982</c:v>
                </c:pt>
                <c:pt idx="10">
                  <c:v>8399.1822926734967</c:v>
                </c:pt>
                <c:pt idx="11">
                  <c:v>4519.696501063213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4784.9437111801235</c:v>
                </c:pt>
                <c:pt idx="1">
                  <c:v>4490.0465838509317</c:v>
                </c:pt>
                <c:pt idx="2">
                  <c:v>4176.1238354037268</c:v>
                </c:pt>
                <c:pt idx="3">
                  <c:v>10112.117624223602</c:v>
                </c:pt>
                <c:pt idx="4">
                  <c:v>5346.1995341614902</c:v>
                </c:pt>
                <c:pt idx="5">
                  <c:v>5279.6098602484471</c:v>
                </c:pt>
                <c:pt idx="6">
                  <c:v>4566.1490683229813</c:v>
                </c:pt>
                <c:pt idx="7">
                  <c:v>6316.5062111801235</c:v>
                </c:pt>
                <c:pt idx="8">
                  <c:v>7381.9409937888195</c:v>
                </c:pt>
                <c:pt idx="9">
                  <c:v>7191.6847826086951</c:v>
                </c:pt>
                <c:pt idx="10">
                  <c:v>5136.9177018633536</c:v>
                </c:pt>
                <c:pt idx="11">
                  <c:v>3576.8167701863354</c:v>
                </c:pt>
              </c:numCache>
            </c:numRef>
          </c:val>
        </c:ser>
        <c:marker val="1"/>
        <c:axId val="119362688"/>
        <c:axId val="119364224"/>
      </c:lineChart>
      <c:catAx>
        <c:axId val="1193626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364224"/>
        <c:crossesAt val="0"/>
        <c:auto val="1"/>
        <c:lblAlgn val="ctr"/>
        <c:lblOffset val="100"/>
      </c:catAx>
      <c:valAx>
        <c:axId val="119364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93626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76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6510</c:v>
                </c:pt>
                <c:pt idx="1">
                  <c:v>8802</c:v>
                </c:pt>
                <c:pt idx="2">
                  <c:v>7320</c:v>
                </c:pt>
                <c:pt idx="3">
                  <c:v>11412</c:v>
                </c:pt>
                <c:pt idx="4">
                  <c:v>8468</c:v>
                </c:pt>
                <c:pt idx="5">
                  <c:v>8229</c:v>
                </c:pt>
                <c:pt idx="6">
                  <c:v>9801</c:v>
                </c:pt>
                <c:pt idx="7">
                  <c:v>8559</c:v>
                </c:pt>
                <c:pt idx="8">
                  <c:v>8861</c:v>
                </c:pt>
                <c:pt idx="9">
                  <c:v>8594</c:v>
                </c:pt>
                <c:pt idx="10">
                  <c:v>7165</c:v>
                </c:pt>
                <c:pt idx="11">
                  <c:v>6814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8240</c:v>
                </c:pt>
                <c:pt idx="1">
                  <c:v>8176</c:v>
                </c:pt>
                <c:pt idx="2">
                  <c:v>7405</c:v>
                </c:pt>
                <c:pt idx="3">
                  <c:v>8655</c:v>
                </c:pt>
                <c:pt idx="4">
                  <c:v>7890</c:v>
                </c:pt>
                <c:pt idx="5">
                  <c:v>7434</c:v>
                </c:pt>
                <c:pt idx="6">
                  <c:v>8153</c:v>
                </c:pt>
                <c:pt idx="7">
                  <c:v>7469</c:v>
                </c:pt>
                <c:pt idx="8">
                  <c:v>7621</c:v>
                </c:pt>
                <c:pt idx="9">
                  <c:v>7720</c:v>
                </c:pt>
                <c:pt idx="10">
                  <c:v>7457</c:v>
                </c:pt>
                <c:pt idx="11">
                  <c:v>8006</c:v>
                </c:pt>
              </c:numCache>
            </c:numRef>
          </c:val>
        </c:ser>
        <c:marker val="1"/>
        <c:axId val="119114752"/>
        <c:axId val="119124736"/>
      </c:lineChart>
      <c:catAx>
        <c:axId val="1191147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124736"/>
        <c:crosses val="autoZero"/>
        <c:auto val="1"/>
        <c:lblAlgn val="ctr"/>
        <c:lblOffset val="100"/>
      </c:catAx>
      <c:valAx>
        <c:axId val="119124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91147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44"/>
          <c:y val="0.85056911988823958"/>
          <c:w val="0.36796145739235664"/>
          <c:h val="0.12152495554991244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4">
          <cell r="F14">
            <v>59768.357021034681</v>
          </cell>
          <cell r="G14">
            <v>56071.12990335418</v>
          </cell>
          <cell r="H14">
            <v>62978.190733371237</v>
          </cell>
          <cell r="I14">
            <v>64939.368959636158</v>
          </cell>
          <cell r="J14">
            <v>67065.332575326887</v>
          </cell>
          <cell r="K14">
            <v>62790.196134167141</v>
          </cell>
          <cell r="L14">
            <v>70115.022740193293</v>
          </cell>
          <cell r="M14">
            <v>70342.472996020471</v>
          </cell>
          <cell r="N14">
            <v>65278.223422399089</v>
          </cell>
          <cell r="O14">
            <v>60246.46674246731</v>
          </cell>
          <cell r="P14">
            <v>7710.0994883456506</v>
          </cell>
          <cell r="Q14">
            <v>61671.512222853897</v>
          </cell>
        </row>
        <row r="18">
          <cell r="F18">
            <v>92182.69767441861</v>
          </cell>
          <cell r="G18">
            <v>76367.627906976748</v>
          </cell>
          <cell r="H18">
            <v>98269.767441860458</v>
          </cell>
          <cell r="I18">
            <v>94494.511627906977</v>
          </cell>
          <cell r="J18">
            <v>97513.30232558139</v>
          </cell>
          <cell r="K18">
            <v>100008.93023255814</v>
          </cell>
          <cell r="L18">
            <v>97555.720930232565</v>
          </cell>
          <cell r="M18">
            <v>98128.372093023252</v>
          </cell>
          <cell r="N18">
            <v>98496</v>
          </cell>
          <cell r="O18">
            <v>90712.186046511633</v>
          </cell>
          <cell r="P18">
            <v>92274.604651162794</v>
          </cell>
          <cell r="Q18">
            <v>100242.23255813954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4">
          <cell r="F14">
            <v>53082.459574468085</v>
          </cell>
          <cell r="G14">
            <v>50741.617021276594</v>
          </cell>
          <cell r="H14">
            <v>63726.051063829786</v>
          </cell>
          <cell r="I14">
            <v>60735.753191489363</v>
          </cell>
          <cell r="J14">
            <v>63366.280851063828</v>
          </cell>
          <cell r="K14">
            <v>59086.417021276597</v>
          </cell>
          <cell r="L14">
            <v>63062.578723404258</v>
          </cell>
          <cell r="M14">
            <v>56670.817021276598</v>
          </cell>
          <cell r="N14">
            <v>55745.693617021279</v>
          </cell>
          <cell r="O14">
            <v>59572.340425531918</v>
          </cell>
          <cell r="P14">
            <v>56862.382978723406</v>
          </cell>
          <cell r="Q14">
            <v>54600.970212765955</v>
          </cell>
        </row>
        <row r="18">
          <cell r="F18">
            <v>104570.34787291331</v>
          </cell>
          <cell r="G18">
            <v>93984.809908454496</v>
          </cell>
          <cell r="H18">
            <v>111123.29994614971</v>
          </cell>
          <cell r="I18">
            <v>110725.72105546581</v>
          </cell>
          <cell r="J18">
            <v>105415.20301561659</v>
          </cell>
          <cell r="K18">
            <v>112351.53473344103</v>
          </cell>
          <cell r="L18">
            <v>115652.85945072697</v>
          </cell>
          <cell r="M18">
            <v>111208.49542272482</v>
          </cell>
          <cell r="N18">
            <v>105209.31394722671</v>
          </cell>
          <cell r="O18">
            <v>98720.258481421653</v>
          </cell>
          <cell r="P18">
            <v>87005.880452342491</v>
          </cell>
          <cell r="Q18">
            <v>85500.760366182018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4784.9437111801235</v>
          </cell>
          <cell r="D69">
            <v>4490.0465838509317</v>
          </cell>
          <cell r="E69">
            <v>4176.1238354037268</v>
          </cell>
          <cell r="F69">
            <v>10112.117624223602</v>
          </cell>
          <cell r="G69">
            <v>5346.1995341614902</v>
          </cell>
          <cell r="H69">
            <v>5279.6098602484471</v>
          </cell>
          <cell r="I69">
            <v>4566.1490683229813</v>
          </cell>
          <cell r="J69">
            <v>6316.5062111801235</v>
          </cell>
          <cell r="K69">
            <v>7381.9409937888195</v>
          </cell>
          <cell r="L69">
            <v>7191.6847826086951</v>
          </cell>
          <cell r="M69">
            <v>5136.9177018633536</v>
          </cell>
          <cell r="N69">
            <v>3576.8167701863354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3172.3873960951096</v>
          </cell>
          <cell r="D69">
            <v>2675.5074424898512</v>
          </cell>
          <cell r="E69">
            <v>5523.011791996907</v>
          </cell>
          <cell r="F69">
            <v>5293.6825826406339</v>
          </cell>
          <cell r="G69">
            <v>9144.5022230813847</v>
          </cell>
          <cell r="H69">
            <v>5666.3425478445779</v>
          </cell>
          <cell r="I69">
            <v>5809.6733036922487</v>
          </cell>
          <cell r="J69">
            <v>3105.4997100328633</v>
          </cell>
          <cell r="K69">
            <v>6172.7778851730136</v>
          </cell>
          <cell r="L69">
            <v>4787.2472453121982</v>
          </cell>
          <cell r="M69">
            <v>8399.1822926734967</v>
          </cell>
          <cell r="N69">
            <v>4519.696501063213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4901</v>
      </c>
      <c r="C7" s="15">
        <f>[1]ANTEQUERA!F14+[1]ANTEQUERA!F18</f>
        <v>151951.05469545329</v>
      </c>
      <c r="D7" s="16">
        <f>[1]ANTEQUERA!G14+[1]ANTEQUERA!G18</f>
        <v>132438.75781033092</v>
      </c>
      <c r="E7" s="16">
        <f>[1]ANTEQUERA!H14+[1]ANTEQUERA!H18</f>
        <v>161247.9581752317</v>
      </c>
      <c r="F7" s="16">
        <f>[1]ANTEQUERA!I14+[1]ANTEQUERA!I18</f>
        <v>159433.88058754313</v>
      </c>
      <c r="G7" s="16">
        <f>[1]ANTEQUERA!J14+[1]ANTEQUERA!J18</f>
        <v>164578.63490090828</v>
      </c>
      <c r="H7" s="16">
        <f>[1]ANTEQUERA!K14+[1]ANTEQUERA!K18</f>
        <v>162799.12636672528</v>
      </c>
      <c r="I7" s="16">
        <f>[1]ANTEQUERA!L14+[1]ANTEQUERA!L18</f>
        <v>167670.74367042584</v>
      </c>
      <c r="J7" s="16">
        <f>[1]ANTEQUERA!M14+[1]ANTEQUERA!M18</f>
        <v>168470.84508904372</v>
      </c>
      <c r="K7" s="16">
        <f>[1]ANTEQUERA!N14+[1]ANTEQUERA!N18</f>
        <v>163774.22342239908</v>
      </c>
      <c r="L7" s="16">
        <f>[1]ANTEQUERA!O14+[1]ANTEQUERA!O18</f>
        <v>150958.65278897894</v>
      </c>
      <c r="M7" s="16">
        <f>[1]ANTEQUERA!P14+[1]ANTEQUERA!P18</f>
        <v>99984.704139508438</v>
      </c>
      <c r="N7" s="15">
        <f>[1]ANTEQUERA!Q14+[1]ANTEQUERA!Q18</f>
        <v>161913.74478099344</v>
      </c>
      <c r="O7" s="45">
        <f>SUM(C7:N7)</f>
        <v>1845222.3264275421</v>
      </c>
      <c r="P7" s="46">
        <f>O7/B7</f>
        <v>376.49914842430974</v>
      </c>
      <c r="Q7" s="47">
        <f>P7/1000</f>
        <v>0.37649914842430976</v>
      </c>
    </row>
    <row r="8" spans="1:17" s="6" customFormat="1" ht="16.8" customHeight="1" thickBot="1">
      <c r="A8" s="18">
        <v>2015</v>
      </c>
      <c r="B8" s="27">
        <v>4943</v>
      </c>
      <c r="C8" s="30">
        <f>[2]ANTEQUERA!F14+[2]ANTEQUERA!F18</f>
        <v>157652.80744738138</v>
      </c>
      <c r="D8" s="19">
        <f>[2]ANTEQUERA!G14+[2]ANTEQUERA!G18</f>
        <v>144726.4269297311</v>
      </c>
      <c r="E8" s="19">
        <f>[2]ANTEQUERA!H14+[2]ANTEQUERA!H18</f>
        <v>174849.35100997949</v>
      </c>
      <c r="F8" s="19">
        <f>[2]ANTEQUERA!I14+[2]ANTEQUERA!I18</f>
        <v>171461.47424695519</v>
      </c>
      <c r="G8" s="19">
        <f>[2]ANTEQUERA!J14+[2]ANTEQUERA!J18</f>
        <v>168781.48386668041</v>
      </c>
      <c r="H8" s="19">
        <f>[2]ANTEQUERA!K14+[2]ANTEQUERA!K18</f>
        <v>171437.95175471762</v>
      </c>
      <c r="I8" s="19">
        <f>[2]ANTEQUERA!L14+[2]ANTEQUERA!L18</f>
        <v>178715.43817413124</v>
      </c>
      <c r="J8" s="19">
        <f>[2]ANTEQUERA!M14+[2]ANTEQUERA!M18</f>
        <v>167879.31244400144</v>
      </c>
      <c r="K8" s="19">
        <f>[2]ANTEQUERA!N14+[2]ANTEQUERA!N18</f>
        <v>160955.00756424799</v>
      </c>
      <c r="L8" s="19">
        <f>[2]ANTEQUERA!O14+[2]ANTEQUERA!O18</f>
        <v>158292.59890695359</v>
      </c>
      <c r="M8" s="19">
        <f>[2]ANTEQUERA!P14+[2]ANTEQUERA!P18</f>
        <v>143868.26343106589</v>
      </c>
      <c r="N8" s="30">
        <f>[2]ANTEQUERA!Q14+[2]ANTEQUERA!Q18</f>
        <v>140101.73057894799</v>
      </c>
      <c r="O8" s="42">
        <f>SUM(C8:N8)</f>
        <v>1938721.8463547935</v>
      </c>
      <c r="P8" s="43">
        <f>O8/B8</f>
        <v>392.21562742358759</v>
      </c>
      <c r="Q8" s="44">
        <f>P8/1000</f>
        <v>0.39221562742358757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N8" sqref="N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4901</v>
      </c>
      <c r="C7" s="15">
        <v>6182</v>
      </c>
      <c r="D7" s="16">
        <v>8822</v>
      </c>
      <c r="E7" s="16">
        <v>12523</v>
      </c>
      <c r="F7" s="16">
        <v>9951</v>
      </c>
      <c r="G7" s="16">
        <v>9849</v>
      </c>
      <c r="H7" s="16">
        <v>11860</v>
      </c>
      <c r="I7" s="16">
        <v>10033</v>
      </c>
      <c r="J7" s="16">
        <v>7896</v>
      </c>
      <c r="K7" s="16">
        <v>10270</v>
      </c>
      <c r="L7" s="16">
        <v>9538</v>
      </c>
      <c r="M7" s="16">
        <v>11416</v>
      </c>
      <c r="N7" s="15">
        <v>14282</v>
      </c>
      <c r="O7" s="45">
        <f>SUM(C7:N7)</f>
        <v>122622</v>
      </c>
      <c r="P7" s="48">
        <f>O7/B7</f>
        <v>25.019791879208324</v>
      </c>
      <c r="Q7" s="49">
        <f>P7/1000</f>
        <v>2.5019791879208324E-2</v>
      </c>
    </row>
    <row r="8" spans="1:17" s="7" customFormat="1" ht="16.8" customHeight="1" thickBot="1">
      <c r="A8" s="18">
        <v>2015</v>
      </c>
      <c r="B8" s="27">
        <v>4943</v>
      </c>
      <c r="C8" s="30">
        <v>7976</v>
      </c>
      <c r="D8" s="19">
        <v>6153</v>
      </c>
      <c r="E8" s="19">
        <v>4805</v>
      </c>
      <c r="F8" s="19">
        <v>7192</v>
      </c>
      <c r="G8" s="19">
        <v>6740</v>
      </c>
      <c r="H8" s="19">
        <v>6402</v>
      </c>
      <c r="I8" s="19">
        <v>7348</v>
      </c>
      <c r="J8" s="19">
        <v>6709</v>
      </c>
      <c r="K8" s="19">
        <v>8453</v>
      </c>
      <c r="L8" s="19">
        <v>6850</v>
      </c>
      <c r="M8" s="19">
        <v>7133</v>
      </c>
      <c r="N8" s="30">
        <v>8662</v>
      </c>
      <c r="O8" s="42">
        <f>SUM(C8:N8)</f>
        <v>84423</v>
      </c>
      <c r="P8" s="50">
        <f>O8/B8</f>
        <v>17.079304066356464</v>
      </c>
      <c r="Q8" s="51">
        <f>P8/1000</f>
        <v>1.7079304066356465E-2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4901</v>
      </c>
      <c r="C7" s="25">
        <f>'[3]VIDRIO POR MUNICIPIOS'!C69</f>
        <v>4784.9437111801235</v>
      </c>
      <c r="D7" s="16">
        <f>'[3]VIDRIO POR MUNICIPIOS'!D69</f>
        <v>4490.0465838509317</v>
      </c>
      <c r="E7" s="16">
        <f>'[3]VIDRIO POR MUNICIPIOS'!E69</f>
        <v>4176.1238354037268</v>
      </c>
      <c r="F7" s="16">
        <f>'[3]VIDRIO POR MUNICIPIOS'!F69</f>
        <v>10112.117624223602</v>
      </c>
      <c r="G7" s="16">
        <f>'[3]VIDRIO POR MUNICIPIOS'!G69</f>
        <v>5346.1995341614902</v>
      </c>
      <c r="H7" s="16">
        <f>'[3]VIDRIO POR MUNICIPIOS'!H69</f>
        <v>5279.6098602484471</v>
      </c>
      <c r="I7" s="16">
        <f>'[3]VIDRIO POR MUNICIPIOS'!I69</f>
        <v>4566.1490683229813</v>
      </c>
      <c r="J7" s="16">
        <f>'[3]VIDRIO POR MUNICIPIOS'!J69</f>
        <v>6316.5062111801235</v>
      </c>
      <c r="K7" s="16">
        <f>'[3]VIDRIO POR MUNICIPIOS'!K69</f>
        <v>7381.9409937888195</v>
      </c>
      <c r="L7" s="16">
        <f>'[3]VIDRIO POR MUNICIPIOS'!L69</f>
        <v>7191.6847826086951</v>
      </c>
      <c r="M7" s="16">
        <f>'[3]VIDRIO POR MUNICIPIOS'!M69</f>
        <v>5136.9177018633536</v>
      </c>
      <c r="N7" s="69">
        <f>'[3]VIDRIO POR MUNICIPIOS'!N69</f>
        <v>3576.8167701863354</v>
      </c>
      <c r="O7" s="67">
        <f>SUM(C7:N7)</f>
        <v>68359.056677018627</v>
      </c>
      <c r="P7" s="52">
        <f>O7/B7</f>
        <v>13.947981366459626</v>
      </c>
      <c r="Q7" s="53">
        <f>P7/1000</f>
        <v>1.3947981366459626E-2</v>
      </c>
    </row>
    <row r="8" spans="1:17" s="4" customFormat="1" ht="16.8" customHeight="1" thickBot="1">
      <c r="A8" s="18">
        <v>2015</v>
      </c>
      <c r="B8" s="27">
        <v>4943</v>
      </c>
      <c r="C8" s="23">
        <f>'[4]VIDRIO POR MUNICIPIOS'!C69</f>
        <v>3172.3873960951096</v>
      </c>
      <c r="D8" s="70">
        <f>'[4]VIDRIO POR MUNICIPIOS'!D69</f>
        <v>2675.5074424898512</v>
      </c>
      <c r="E8" s="70">
        <f>'[4]VIDRIO POR MUNICIPIOS'!E69</f>
        <v>5523.011791996907</v>
      </c>
      <c r="F8" s="70">
        <f>'[4]VIDRIO POR MUNICIPIOS'!F69</f>
        <v>5293.6825826406339</v>
      </c>
      <c r="G8" s="70">
        <f>'[4]VIDRIO POR MUNICIPIOS'!G69</f>
        <v>9144.5022230813847</v>
      </c>
      <c r="H8" s="70">
        <f>'[4]VIDRIO POR MUNICIPIOS'!H69</f>
        <v>5666.3425478445779</v>
      </c>
      <c r="I8" s="70">
        <f>'[4]VIDRIO POR MUNICIPIOS'!I69</f>
        <v>5809.6733036922487</v>
      </c>
      <c r="J8" s="70">
        <f>'[4]VIDRIO POR MUNICIPIOS'!J69</f>
        <v>3105.4997100328633</v>
      </c>
      <c r="K8" s="70">
        <f>'[4]VIDRIO POR MUNICIPIOS'!K69</f>
        <v>6172.7778851730136</v>
      </c>
      <c r="L8" s="70">
        <f>'[4]VIDRIO POR MUNICIPIOS'!L69</f>
        <v>4787.2472453121982</v>
      </c>
      <c r="M8" s="70">
        <f>'[4]VIDRIO POR MUNICIPIOS'!M69</f>
        <v>8399.1822926734967</v>
      </c>
      <c r="N8" s="71">
        <f>'[4]VIDRIO POR MUNICIPIOS'!N69</f>
        <v>4519.696501063213</v>
      </c>
      <c r="O8" s="68">
        <f>SUM(C8:N8)</f>
        <v>64269.510922095491</v>
      </c>
      <c r="P8" s="54">
        <f>O8/B8</f>
        <v>13.002126425671756</v>
      </c>
      <c r="Q8" s="55">
        <f>P8/1000</f>
        <v>1.3002126425671756E-2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4901</v>
      </c>
      <c r="C7" s="56">
        <v>8240</v>
      </c>
      <c r="D7" s="57">
        <v>8176</v>
      </c>
      <c r="E7" s="58">
        <v>7405</v>
      </c>
      <c r="F7" s="58">
        <v>8655</v>
      </c>
      <c r="G7" s="58">
        <v>7890</v>
      </c>
      <c r="H7" s="58">
        <v>7434</v>
      </c>
      <c r="I7" s="58">
        <v>8153</v>
      </c>
      <c r="J7" s="58">
        <v>7469</v>
      </c>
      <c r="K7" s="58">
        <v>7621</v>
      </c>
      <c r="L7" s="58">
        <v>7720</v>
      </c>
      <c r="M7" s="58">
        <v>7457</v>
      </c>
      <c r="N7" s="57">
        <v>8006</v>
      </c>
      <c r="O7" s="65">
        <f>SUM(C7:N7)</f>
        <v>94226</v>
      </c>
      <c r="P7" s="66">
        <f>O7/B7</f>
        <v>19.225872270965109</v>
      </c>
      <c r="Q7" s="59">
        <f>P7/1000</f>
        <v>1.9225872270965109E-2</v>
      </c>
    </row>
    <row r="8" spans="1:17" s="4" customFormat="1" ht="16.8" customHeight="1" thickBot="1">
      <c r="A8" s="36">
        <v>2015</v>
      </c>
      <c r="B8" s="34">
        <v>4943</v>
      </c>
      <c r="C8" s="60">
        <v>6510</v>
      </c>
      <c r="D8" s="61">
        <v>8802</v>
      </c>
      <c r="E8" s="62">
        <v>7320</v>
      </c>
      <c r="F8" s="62">
        <v>11412</v>
      </c>
      <c r="G8" s="62">
        <v>8468</v>
      </c>
      <c r="H8" s="62">
        <v>8229</v>
      </c>
      <c r="I8" s="62">
        <v>9801</v>
      </c>
      <c r="J8" s="62">
        <v>8559</v>
      </c>
      <c r="K8" s="62">
        <v>8861</v>
      </c>
      <c r="L8" s="62">
        <v>8594</v>
      </c>
      <c r="M8" s="62">
        <v>7165</v>
      </c>
      <c r="N8" s="63">
        <v>6814</v>
      </c>
      <c r="O8" s="40">
        <f>SUM(C8:N8)</f>
        <v>100535</v>
      </c>
      <c r="P8" s="64">
        <f>O8/B8</f>
        <v>20.3388630386405</v>
      </c>
      <c r="Q8" s="41">
        <f>P8/1000</f>
        <v>2.0338863038640499E-2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