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<sst xmlns="http://schemas.openxmlformats.org/spreadsheetml/2006/main" count="76" uniqueCount="23">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</sst>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36083.97168205036</c:v>
                </c:pt>
                <c:pt idx="1">
                  <c:v>30431.465185052424</c:v>
                </c:pt>
                <c:pt idx="2">
                  <c:v>35479.551931176626</c:v>
                </c:pt>
                <c:pt idx="3">
                  <c:v>38344.073841742094</c:v>
                </c:pt>
                <c:pt idx="4">
                  <c:v>39530.402365803384</c:v>
                </c:pt>
                <c:pt idx="5">
                  <c:v>34765.953938524959</c:v>
                </c:pt>
                <c:pt idx="6">
                  <c:v>37541.557487230035</c:v>
                </c:pt>
                <c:pt idx="7">
                  <c:v>43188.436239806433</c:v>
                </c:pt>
                <c:pt idx="8">
                  <c:v>35844.229769692625</c:v>
                </c:pt>
                <c:pt idx="9">
                  <c:v>35939.901424858857</c:v>
                </c:pt>
                <c:pt idx="10">
                  <c:v>34548.723003853389</c:v>
                </c:pt>
                <c:pt idx="11">
                  <c:v>36529.689040236583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36722.279260780284</c:v>
                </c:pt>
                <c:pt idx="1">
                  <c:v>31113.37826979734</c:v>
                </c:pt>
                <c:pt idx="2">
                  <c:v>38150.834746897599</c:v>
                </c:pt>
                <c:pt idx="3">
                  <c:v>36903.78984019284</c:v>
                </c:pt>
                <c:pt idx="4">
                  <c:v>49407.85197750201</c:v>
                </c:pt>
                <c:pt idx="5">
                  <c:v>40220.279439335776</c:v>
                </c:pt>
                <c:pt idx="6">
                  <c:v>37339.639317918045</c:v>
                </c:pt>
                <c:pt idx="7">
                  <c:v>36935.162039103649</c:v>
                </c:pt>
                <c:pt idx="8">
                  <c:v>33704.945986965453</c:v>
                </c:pt>
                <c:pt idx="9">
                  <c:v>34912.775645031696</c:v>
                </c:pt>
                <c:pt idx="10">
                  <c:v>34178.89027765378</c:v>
                </c:pt>
                <c:pt idx="11">
                  <c:v>34969.917864476389</c:v>
                </c:pt>
              </c:numCache>
            </c:numRef>
          </c:val>
        </c:ser>
        <c:marker val="1"/>
        <c:axId val="91761280"/>
        <c:axId val="91828224"/>
      </c:lineChart>
      <c:catAx>
        <c:axId val="91761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828224"/>
        <c:crossesAt val="0"/>
        <c:auto val="1"/>
        <c:lblAlgn val="ctr"/>
        <c:lblOffset val="100"/>
      </c:catAx>
      <c:valAx>
        <c:axId val="91828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612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83"/>
          <c:w val="0.52418879056047263"/>
          <c:h val="7.5527441092335404E-2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2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321.44325571638348</c:v>
                </c:pt>
                <c:pt idx="1">
                  <c:v>690.31256555485629</c:v>
                </c:pt>
                <c:pt idx="2">
                  <c:v>727.19949653870356</c:v>
                </c:pt>
                <c:pt idx="3">
                  <c:v>350.42584434654918</c:v>
                </c:pt>
                <c:pt idx="4">
                  <c:v>424.19970631424377</c:v>
                </c:pt>
                <c:pt idx="5">
                  <c:v>324.07803650094399</c:v>
                </c:pt>
                <c:pt idx="6">
                  <c:v>471.62576043633311</c:v>
                </c:pt>
                <c:pt idx="7">
                  <c:v>482.16488357457519</c:v>
                </c:pt>
                <c:pt idx="8">
                  <c:v>384.67799454583593</c:v>
                </c:pt>
                <c:pt idx="9">
                  <c:v>1043.3731906859659</c:v>
                </c:pt>
                <c:pt idx="10">
                  <c:v>358.33018670023074</c:v>
                </c:pt>
                <c:pt idx="11">
                  <c:v>432.10404866792533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406.32818248712289</c:v>
                </c:pt>
                <c:pt idx="1">
                  <c:v>567.27635866708715</c:v>
                </c:pt>
                <c:pt idx="2">
                  <c:v>320.25962498613114</c:v>
                </c:pt>
                <c:pt idx="3">
                  <c:v>289.62609563963167</c:v>
                </c:pt>
                <c:pt idx="4">
                  <c:v>414.94507932985687</c:v>
                </c:pt>
                <c:pt idx="5">
                  <c:v>292.41096194385887</c:v>
                </c:pt>
                <c:pt idx="6">
                  <c:v>573.68245867080884</c:v>
                </c:pt>
                <c:pt idx="7">
                  <c:v>317.47475868190395</c:v>
                </c:pt>
                <c:pt idx="8">
                  <c:v>420.51481193831137</c:v>
                </c:pt>
                <c:pt idx="9">
                  <c:v>328.61422389881284</c:v>
                </c:pt>
                <c:pt idx="10">
                  <c:v>264.56229890158659</c:v>
                </c:pt>
                <c:pt idx="11">
                  <c:v>58.482192388771779</c:v>
                </c:pt>
              </c:numCache>
            </c:numRef>
          </c:val>
        </c:ser>
        <c:marker val="1"/>
        <c:axId val="92712960"/>
        <c:axId val="92879488"/>
      </c:lineChart>
      <c:catAx>
        <c:axId val="9271296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879488"/>
        <c:crossesAt val="0"/>
        <c:auto val="1"/>
        <c:lblAlgn val="ctr"/>
        <c:lblOffset val="100"/>
      </c:catAx>
      <c:valAx>
        <c:axId val="928794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1296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05"/>
          <c:w val="0.52571251548946718"/>
          <c:h val="0.11075973149777101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3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1148.3905246845252</c:v>
                </c:pt>
                <c:pt idx="1">
                  <c:v>0</c:v>
                </c:pt>
                <c:pt idx="2">
                  <c:v>1131.7068851007307</c:v>
                </c:pt>
                <c:pt idx="3">
                  <c:v>1106.6814257250387</c:v>
                </c:pt>
                <c:pt idx="4">
                  <c:v>1103.9008191277396</c:v>
                </c:pt>
                <c:pt idx="5">
                  <c:v>0</c:v>
                </c:pt>
                <c:pt idx="6">
                  <c:v>1026.0438344033651</c:v>
                </c:pt>
                <c:pt idx="7">
                  <c:v>987.11534204117777</c:v>
                </c:pt>
                <c:pt idx="8">
                  <c:v>2074.3325215851228</c:v>
                </c:pt>
                <c:pt idx="9">
                  <c:v>1070.5335399601506</c:v>
                </c:pt>
                <c:pt idx="10">
                  <c:v>1115.023245516936</c:v>
                </c:pt>
                <c:pt idx="11">
                  <c:v>998.2377684303741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857.73882170198613</c:v>
                </c:pt>
                <c:pt idx="1">
                  <c:v>2130.4227227338292</c:v>
                </c:pt>
                <c:pt idx="2">
                  <c:v>768.62309996671479</c:v>
                </c:pt>
                <c:pt idx="3">
                  <c:v>1086.0978586486187</c:v>
                </c:pt>
                <c:pt idx="4">
                  <c:v>0</c:v>
                </c:pt>
                <c:pt idx="5">
                  <c:v>1049.8945966936649</c:v>
                </c:pt>
                <c:pt idx="6">
                  <c:v>924.57561300343957</c:v>
                </c:pt>
                <c:pt idx="7">
                  <c:v>941.28481082880296</c:v>
                </c:pt>
                <c:pt idx="8">
                  <c:v>0</c:v>
                </c:pt>
                <c:pt idx="9">
                  <c:v>880.0177521358039</c:v>
                </c:pt>
                <c:pt idx="10">
                  <c:v>0</c:v>
                </c:pt>
                <c:pt idx="11">
                  <c:v>1139.010318428936</c:v>
                </c:pt>
              </c:numCache>
            </c:numRef>
          </c:val>
        </c:ser>
        <c:marker val="1"/>
        <c:axId val="94430336"/>
        <c:axId val="94431872"/>
      </c:lineChart>
      <c:catAx>
        <c:axId val="944303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31872"/>
        <c:crossesAt val="0"/>
        <c:auto val="1"/>
        <c:lblAlgn val="ctr"/>
        <c:lblOffset val="100"/>
      </c:catAx>
      <c:valAx>
        <c:axId val="94431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44303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461</c:v>
                </c:pt>
                <c:pt idx="1">
                  <c:v>467</c:v>
                </c:pt>
                <c:pt idx="2">
                  <c:v>480</c:v>
                </c:pt>
                <c:pt idx="3">
                  <c:v>568</c:v>
                </c:pt>
                <c:pt idx="4">
                  <c:v>387</c:v>
                </c:pt>
                <c:pt idx="5">
                  <c:v>410</c:v>
                </c:pt>
                <c:pt idx="6">
                  <c:v>613</c:v>
                </c:pt>
                <c:pt idx="7">
                  <c:v>472</c:v>
                </c:pt>
                <c:pt idx="8">
                  <c:v>301</c:v>
                </c:pt>
                <c:pt idx="9">
                  <c:v>440</c:v>
                </c:pt>
                <c:pt idx="10">
                  <c:v>467</c:v>
                </c:pt>
                <c:pt idx="11">
                  <c:v>392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465</c:v>
                </c:pt>
                <c:pt idx="1">
                  <c:v>432</c:v>
                </c:pt>
                <c:pt idx="2">
                  <c:v>476</c:v>
                </c:pt>
                <c:pt idx="3">
                  <c:v>284</c:v>
                </c:pt>
                <c:pt idx="4">
                  <c:v>680</c:v>
                </c:pt>
                <c:pt idx="5">
                  <c:v>445</c:v>
                </c:pt>
                <c:pt idx="6">
                  <c:v>663</c:v>
                </c:pt>
                <c:pt idx="7">
                  <c:v>600</c:v>
                </c:pt>
                <c:pt idx="8">
                  <c:v>432</c:v>
                </c:pt>
                <c:pt idx="9">
                  <c:v>430</c:v>
                </c:pt>
                <c:pt idx="10">
                  <c:v>535</c:v>
                </c:pt>
                <c:pt idx="11">
                  <c:v>599</c:v>
                </c:pt>
              </c:numCache>
            </c:numRef>
          </c:val>
        </c:ser>
        <c:marker val="1"/>
        <c:axId val="94962432"/>
        <c:axId val="95875840"/>
      </c:lineChart>
      <c:catAx>
        <c:axId val="9496243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5875840"/>
        <c:crosses val="autoZero"/>
        <c:auto val="1"/>
        <c:lblAlgn val="ctr"/>
        <c:lblOffset val="100"/>
      </c:catAx>
      <c:valAx>
        <c:axId val="958758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96243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27"/>
          <c:y val="0.85056911988823958"/>
          <c:w val="0.36796145739235647"/>
          <c:h val="0.12152495554991238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0">
          <cell r="F20">
            <v>36722.279260780284</v>
          </cell>
          <cell r="G20">
            <v>31113.37826979734</v>
          </cell>
          <cell r="H20">
            <v>38150.834746897599</v>
          </cell>
          <cell r="I20">
            <v>36903.78984019284</v>
          </cell>
          <cell r="J20">
            <v>49407.85197750201</v>
          </cell>
          <cell r="K20">
            <v>40220.279439335776</v>
          </cell>
          <cell r="L20">
            <v>37339.639317918045</v>
          </cell>
          <cell r="M20">
            <v>36935.162039103649</v>
          </cell>
          <cell r="N20">
            <v>33704.945986965453</v>
          </cell>
          <cell r="O20">
            <v>34912.775645031696</v>
          </cell>
          <cell r="P20">
            <v>34178.89027765378</v>
          </cell>
          <cell r="Q20">
            <v>34969.917864476389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0">
          <cell r="F20">
            <v>36083.97168205036</v>
          </cell>
          <cell r="G20">
            <v>30431.465185052424</v>
          </cell>
          <cell r="H20">
            <v>35479.551931176626</v>
          </cell>
          <cell r="I20">
            <v>38344.073841742094</v>
          </cell>
          <cell r="J20">
            <v>39530.402365803384</v>
          </cell>
          <cell r="K20">
            <v>34765.953938524959</v>
          </cell>
          <cell r="L20">
            <v>37541.557487230035</v>
          </cell>
          <cell r="M20">
            <v>43188.436239806433</v>
          </cell>
          <cell r="N20">
            <v>35844.229769692625</v>
          </cell>
          <cell r="O20">
            <v>35939.901424858857</v>
          </cell>
          <cell r="P20">
            <v>34548.723003853389</v>
          </cell>
          <cell r="Q20">
            <v>36529.689040236583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406.32818248712289</v>
          </cell>
          <cell r="D69">
            <v>567.27635866708715</v>
          </cell>
          <cell r="E69">
            <v>320.25962498613114</v>
          </cell>
          <cell r="F69">
            <v>289.62609563963167</v>
          </cell>
          <cell r="G69">
            <v>414.94507932985687</v>
          </cell>
          <cell r="H69">
            <v>292.41096194385887</v>
          </cell>
          <cell r="I69">
            <v>573.68245867080884</v>
          </cell>
          <cell r="J69">
            <v>317.47475868190395</v>
          </cell>
          <cell r="K69">
            <v>420.51481193831137</v>
          </cell>
          <cell r="L69">
            <v>328.61422389881284</v>
          </cell>
          <cell r="M69">
            <v>264.56229890158659</v>
          </cell>
          <cell r="N69">
            <v>58.482192388771779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321.44325571638348</v>
          </cell>
          <cell r="D69">
            <v>690.31256555485629</v>
          </cell>
          <cell r="E69">
            <v>727.19949653870356</v>
          </cell>
          <cell r="F69">
            <v>350.42584434654918</v>
          </cell>
          <cell r="G69">
            <v>424.19970631424377</v>
          </cell>
          <cell r="H69">
            <v>324.07803650094399</v>
          </cell>
          <cell r="I69">
            <v>471.62576043633311</v>
          </cell>
          <cell r="J69">
            <v>482.16488357457519</v>
          </cell>
          <cell r="K69">
            <v>384.67799454583593</v>
          </cell>
          <cell r="L69">
            <v>1043.3731906859659</v>
          </cell>
          <cell r="M69">
            <v>358.33018670023074</v>
          </cell>
          <cell r="N69">
            <v>432.10404866792533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857.73882170198613</v>
          </cell>
          <cell r="D68">
            <v>2130.4227227338292</v>
          </cell>
          <cell r="E68">
            <v>768.62309996671479</v>
          </cell>
          <cell r="F68">
            <v>1086.0978586486187</v>
          </cell>
          <cell r="G68">
            <v>0</v>
          </cell>
          <cell r="H68">
            <v>1049.8945966936649</v>
          </cell>
          <cell r="I68">
            <v>924.57561300343957</v>
          </cell>
          <cell r="J68">
            <v>941.28481082880296</v>
          </cell>
          <cell r="K68">
            <v>0</v>
          </cell>
          <cell r="L68">
            <v>880.0177521358039</v>
          </cell>
          <cell r="M68">
            <v>0</v>
          </cell>
          <cell r="N68">
            <v>1139.010318428936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1148.3905246845252</v>
          </cell>
          <cell r="D68">
            <v>0</v>
          </cell>
          <cell r="E68">
            <v>1131.7068851007307</v>
          </cell>
          <cell r="F68">
            <v>1106.6814257250387</v>
          </cell>
          <cell r="G68">
            <v>1103.9008191277396</v>
          </cell>
          <cell r="H68">
            <v>0</v>
          </cell>
          <cell r="I68">
            <v>1026.0438344033651</v>
          </cell>
          <cell r="J68">
            <v>987.11534204117777</v>
          </cell>
          <cell r="K68">
            <v>2074.3325215851228</v>
          </cell>
          <cell r="L68">
            <v>1070.5335399601506</v>
          </cell>
          <cell r="M68">
            <v>1115.023245516936</v>
          </cell>
          <cell r="N68">
            <v>998.2377684303741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1255</v>
      </c>
      <c r="C7" s="15">
        <f>[1]AXARQUIA!F20</f>
        <v>36722.279260780284</v>
      </c>
      <c r="D7" s="16">
        <f>[1]AXARQUIA!G20</f>
        <v>31113.37826979734</v>
      </c>
      <c r="E7" s="16">
        <f>[1]AXARQUIA!H20</f>
        <v>38150.834746897599</v>
      </c>
      <c r="F7" s="16">
        <f>[1]AXARQUIA!I20</f>
        <v>36903.78984019284</v>
      </c>
      <c r="G7" s="16">
        <f>[1]AXARQUIA!J20</f>
        <v>49407.85197750201</v>
      </c>
      <c r="H7" s="16">
        <f>[1]AXARQUIA!K20</f>
        <v>40220.279439335776</v>
      </c>
      <c r="I7" s="16">
        <f>[1]AXARQUIA!L20</f>
        <v>37339.639317918045</v>
      </c>
      <c r="J7" s="16">
        <f>[1]AXARQUIA!M20</f>
        <v>36935.162039103649</v>
      </c>
      <c r="K7" s="16">
        <f>[1]AXARQUIA!N20</f>
        <v>33704.945986965453</v>
      </c>
      <c r="L7" s="16">
        <f>[1]AXARQUIA!O20</f>
        <v>34912.775645031696</v>
      </c>
      <c r="M7" s="16">
        <f>[1]AXARQUIA!P20</f>
        <v>34178.89027765378</v>
      </c>
      <c r="N7" s="15">
        <f>[1]AXARQUIA!Q20</f>
        <v>34969.917864476389</v>
      </c>
      <c r="O7" s="45">
        <f>SUM(C7:N7)</f>
        <v>444559.74466565478</v>
      </c>
      <c r="P7" s="46">
        <f>O7/B7</f>
        <v>354.23087224354964</v>
      </c>
      <c r="Q7" s="47">
        <f>P7/1000</f>
        <v>0.35423087224354965</v>
      </c>
    </row>
    <row r="8" spans="1:17" s="6" customFormat="1" ht="16.8" customHeight="1" thickBot="1">
      <c r="A8" s="18">
        <v>2015</v>
      </c>
      <c r="B8" s="27">
        <v>1256</v>
      </c>
      <c r="C8" s="30">
        <f>[2]AXARQUIA!F20</f>
        <v>36083.97168205036</v>
      </c>
      <c r="D8" s="19">
        <f>[2]AXARQUIA!G20</f>
        <v>30431.465185052424</v>
      </c>
      <c r="E8" s="19">
        <f>[2]AXARQUIA!H20</f>
        <v>35479.551931176626</v>
      </c>
      <c r="F8" s="19">
        <f>[2]AXARQUIA!I20</f>
        <v>38344.073841742094</v>
      </c>
      <c r="G8" s="19">
        <f>[2]AXARQUIA!J20</f>
        <v>39530.402365803384</v>
      </c>
      <c r="H8" s="19">
        <f>[2]AXARQUIA!K20</f>
        <v>34765.953938524959</v>
      </c>
      <c r="I8" s="19">
        <f>[2]AXARQUIA!L20</f>
        <v>37541.557487230035</v>
      </c>
      <c r="J8" s="19">
        <f>[2]AXARQUIA!M20</f>
        <v>43188.436239806433</v>
      </c>
      <c r="K8" s="19">
        <f>[2]AXARQUIA!N20</f>
        <v>35844.229769692625</v>
      </c>
      <c r="L8" s="19">
        <f>[2]AXARQUIA!O20</f>
        <v>35939.901424858857</v>
      </c>
      <c r="M8" s="19">
        <f>[2]AXARQUIA!P20</f>
        <v>34548.723003853389</v>
      </c>
      <c r="N8" s="30">
        <f>[2]AXARQUIA!Q20</f>
        <v>36529.689040236583</v>
      </c>
      <c r="O8" s="42">
        <f>SUM(C8:N8)</f>
        <v>438227.95591002773</v>
      </c>
      <c r="P8" s="43">
        <f>O8/B8</f>
        <v>348.90760820862079</v>
      </c>
      <c r="Q8" s="44">
        <f>P8/1000</f>
        <v>0.34890760820862077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1255</v>
      </c>
      <c r="C7" s="15">
        <f>'[3]Por Municipio - 2016'!C69</f>
        <v>406.32818248712289</v>
      </c>
      <c r="D7" s="16">
        <f>'[3]Por Municipio - 2016'!D69</f>
        <v>567.27635866708715</v>
      </c>
      <c r="E7" s="16">
        <f>'[3]Por Municipio - 2016'!E69</f>
        <v>320.25962498613114</v>
      </c>
      <c r="F7" s="16">
        <f>'[3]Por Municipio - 2016'!F69</f>
        <v>289.62609563963167</v>
      </c>
      <c r="G7" s="16">
        <f>'[3]Por Municipio - 2016'!G69</f>
        <v>414.94507932985687</v>
      </c>
      <c r="H7" s="16">
        <f>'[3]Por Municipio - 2016'!H69</f>
        <v>292.41096194385887</v>
      </c>
      <c r="I7" s="16">
        <f>'[3]Por Municipio - 2016'!I69</f>
        <v>573.68245867080884</v>
      </c>
      <c r="J7" s="16">
        <f>'[3]Por Municipio - 2016'!J69</f>
        <v>317.47475868190395</v>
      </c>
      <c r="K7" s="16">
        <f>'[3]Por Municipio - 2016'!K69</f>
        <v>420.51481193831137</v>
      </c>
      <c r="L7" s="16">
        <f>'[3]Por Municipio - 2016'!L69</f>
        <v>328.61422389881284</v>
      </c>
      <c r="M7" s="16">
        <f>'[3]Por Municipio - 2016'!M69</f>
        <v>264.56229890158659</v>
      </c>
      <c r="N7" s="15">
        <f>'[3]Por Municipio - 2016'!N69</f>
        <v>58.482192388771779</v>
      </c>
      <c r="O7" s="45">
        <f>SUM(C7:N7)</f>
        <v>4254.1770475338844</v>
      </c>
      <c r="P7" s="48">
        <f>O7/B7</f>
        <v>3.3897825079951271</v>
      </c>
      <c r="Q7" s="49">
        <f>P7/1000</f>
        <v>3.3897825079951273E-3</v>
      </c>
    </row>
    <row r="8" spans="1:17" s="7" customFormat="1" ht="16.8" customHeight="1" thickBot="1">
      <c r="A8" s="18">
        <v>2015</v>
      </c>
      <c r="B8" s="27">
        <v>1256</v>
      </c>
      <c r="C8" s="30">
        <f>'[4]Por Municipio - 2015'!C69</f>
        <v>321.44325571638348</v>
      </c>
      <c r="D8" s="19">
        <f>'[4]Por Municipio - 2015'!D69</f>
        <v>690.31256555485629</v>
      </c>
      <c r="E8" s="19">
        <f>'[4]Por Municipio - 2015'!E69</f>
        <v>727.19949653870356</v>
      </c>
      <c r="F8" s="19">
        <f>'[4]Por Municipio - 2015'!F69</f>
        <v>350.42584434654918</v>
      </c>
      <c r="G8" s="19">
        <f>'[4]Por Municipio - 2015'!G69</f>
        <v>424.19970631424377</v>
      </c>
      <c r="H8" s="19">
        <f>'[4]Por Municipio - 2015'!H69</f>
        <v>324.07803650094399</v>
      </c>
      <c r="I8" s="19">
        <f>'[4]Por Municipio - 2015'!I69</f>
        <v>471.62576043633311</v>
      </c>
      <c r="J8" s="19">
        <f>'[4]Por Municipio - 2015'!J69</f>
        <v>482.16488357457519</v>
      </c>
      <c r="K8" s="19">
        <f>'[4]Por Municipio - 2015'!K69</f>
        <v>384.67799454583593</v>
      </c>
      <c r="L8" s="19">
        <f>'[4]Por Municipio - 2015'!L69</f>
        <v>1043.3731906859659</v>
      </c>
      <c r="M8" s="19">
        <f>'[4]Por Municipio - 2015'!M69</f>
        <v>358.33018670023074</v>
      </c>
      <c r="N8" s="30">
        <f>'[4]Por Municipio - 2015'!N69</f>
        <v>432.10404866792533</v>
      </c>
      <c r="O8" s="42">
        <f>SUM(C8:N8)</f>
        <v>6009.9349695825458</v>
      </c>
      <c r="P8" s="50">
        <f>O8/B8</f>
        <v>4.784980071323683</v>
      </c>
      <c r="Q8" s="51">
        <f>P8/1000</f>
        <v>4.7849800713236834E-3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1255</v>
      </c>
      <c r="C7" s="25">
        <f>'[5]VIDRIO POR MUNICIPIOS'!C68</f>
        <v>857.73882170198613</v>
      </c>
      <c r="D7" s="16">
        <f>'[5]VIDRIO POR MUNICIPIOS'!D68</f>
        <v>2130.4227227338292</v>
      </c>
      <c r="E7" s="16">
        <f>'[5]VIDRIO POR MUNICIPIOS'!E68</f>
        <v>768.62309996671479</v>
      </c>
      <c r="F7" s="16">
        <f>'[5]VIDRIO POR MUNICIPIOS'!F68</f>
        <v>1086.0978586486187</v>
      </c>
      <c r="G7" s="16">
        <f>'[5]VIDRIO POR MUNICIPIOS'!G68</f>
        <v>0</v>
      </c>
      <c r="H7" s="16">
        <f>'[5]VIDRIO POR MUNICIPIOS'!H68</f>
        <v>1049.8945966936649</v>
      </c>
      <c r="I7" s="16">
        <f>'[5]VIDRIO POR MUNICIPIOS'!I68</f>
        <v>924.57561300343957</v>
      </c>
      <c r="J7" s="16">
        <f>'[5]VIDRIO POR MUNICIPIOS'!J68</f>
        <v>941.28481082880296</v>
      </c>
      <c r="K7" s="16">
        <f>'[5]VIDRIO POR MUNICIPIOS'!K68</f>
        <v>0</v>
      </c>
      <c r="L7" s="16">
        <f>'[5]VIDRIO POR MUNICIPIOS'!L68</f>
        <v>880.0177521358039</v>
      </c>
      <c r="M7" s="16">
        <f>'[5]VIDRIO POR MUNICIPIOS'!M68</f>
        <v>0</v>
      </c>
      <c r="N7" s="69">
        <f>'[5]VIDRIO POR MUNICIPIOS'!N68</f>
        <v>1139.010318428936</v>
      </c>
      <c r="O7" s="67">
        <f>SUM(C7:N7)</f>
        <v>9777.6655941417957</v>
      </c>
      <c r="P7" s="52">
        <f>O7/B7</f>
        <v>7.7909686009097978</v>
      </c>
      <c r="Q7" s="53">
        <f>P7/1000</f>
        <v>7.7909686009097982E-3</v>
      </c>
    </row>
    <row r="8" spans="1:17" s="4" customFormat="1" ht="16.8" customHeight="1" thickBot="1">
      <c r="A8" s="18">
        <v>2015</v>
      </c>
      <c r="B8" s="27">
        <v>1256</v>
      </c>
      <c r="C8" s="23">
        <f>'[6]VIDRIO POR MUNICIPIOS'!C68</f>
        <v>1148.3905246845252</v>
      </c>
      <c r="D8" s="70">
        <f>'[6]VIDRIO POR MUNICIPIOS'!D68</f>
        <v>0</v>
      </c>
      <c r="E8" s="70">
        <f>'[6]VIDRIO POR MUNICIPIOS'!E68</f>
        <v>1131.7068851007307</v>
      </c>
      <c r="F8" s="70">
        <f>'[6]VIDRIO POR MUNICIPIOS'!F68</f>
        <v>1106.6814257250387</v>
      </c>
      <c r="G8" s="70">
        <f>'[6]VIDRIO POR MUNICIPIOS'!G68</f>
        <v>1103.9008191277396</v>
      </c>
      <c r="H8" s="70">
        <f>'[6]VIDRIO POR MUNICIPIOS'!H68</f>
        <v>0</v>
      </c>
      <c r="I8" s="70">
        <f>'[6]VIDRIO POR MUNICIPIOS'!I68</f>
        <v>1026.0438344033651</v>
      </c>
      <c r="J8" s="70">
        <f>'[6]VIDRIO POR MUNICIPIOS'!J68</f>
        <v>987.11534204117777</v>
      </c>
      <c r="K8" s="70">
        <f>'[6]VIDRIO POR MUNICIPIOS'!K68</f>
        <v>2074.3325215851228</v>
      </c>
      <c r="L8" s="70">
        <f>'[6]VIDRIO POR MUNICIPIOS'!L68</f>
        <v>1070.5335399601506</v>
      </c>
      <c r="M8" s="70">
        <f>'[6]VIDRIO POR MUNICIPIOS'!M68</f>
        <v>1115.023245516936</v>
      </c>
      <c r="N8" s="71">
        <f>'[6]VIDRIO POR MUNICIPIOS'!N68</f>
        <v>998.2377684303741</v>
      </c>
      <c r="O8" s="68">
        <f>SUM(C8:N8)</f>
        <v>11761.96590657516</v>
      </c>
      <c r="P8" s="54">
        <f>O8/B8</f>
        <v>9.3646225370821341</v>
      </c>
      <c r="Q8" s="55">
        <f>P8/1000</f>
        <v>9.3646225370821335E-3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1255</v>
      </c>
      <c r="C7" s="56">
        <v>465</v>
      </c>
      <c r="D7" s="57">
        <v>432</v>
      </c>
      <c r="E7" s="58">
        <v>476</v>
      </c>
      <c r="F7" s="58">
        <v>284</v>
      </c>
      <c r="G7" s="58">
        <v>680</v>
      </c>
      <c r="H7" s="58">
        <v>445</v>
      </c>
      <c r="I7" s="58">
        <v>663</v>
      </c>
      <c r="J7" s="58">
        <v>600</v>
      </c>
      <c r="K7" s="58">
        <v>432</v>
      </c>
      <c r="L7" s="58">
        <v>430</v>
      </c>
      <c r="M7" s="58">
        <v>535</v>
      </c>
      <c r="N7" s="57">
        <v>599</v>
      </c>
      <c r="O7" s="65">
        <f>SUM(C7:N7)</f>
        <v>6041</v>
      </c>
      <c r="P7" s="66">
        <f>O7/B7</f>
        <v>4.8135458167330674</v>
      </c>
      <c r="Q7" s="59">
        <f>P7/1000</f>
        <v>4.8135458167330673E-3</v>
      </c>
    </row>
    <row r="8" spans="1:17" s="4" customFormat="1" ht="16.8" customHeight="1" thickBot="1">
      <c r="A8" s="36">
        <v>2015</v>
      </c>
      <c r="B8" s="34">
        <v>1256</v>
      </c>
      <c r="C8" s="60">
        <v>461</v>
      </c>
      <c r="D8" s="61">
        <v>467</v>
      </c>
      <c r="E8" s="62">
        <v>480</v>
      </c>
      <c r="F8" s="62">
        <v>568</v>
      </c>
      <c r="G8" s="62">
        <v>387</v>
      </c>
      <c r="H8" s="62">
        <v>410</v>
      </c>
      <c r="I8" s="62">
        <v>613</v>
      </c>
      <c r="J8" s="62">
        <v>472</v>
      </c>
      <c r="K8" s="62">
        <v>301</v>
      </c>
      <c r="L8" s="62">
        <v>440</v>
      </c>
      <c r="M8" s="62">
        <v>467</v>
      </c>
      <c r="N8" s="63">
        <v>392</v>
      </c>
      <c r="O8" s="40">
        <f>SUM(C8:N8)</f>
        <v>5458</v>
      </c>
      <c r="P8" s="64">
        <f>O8/B8</f>
        <v>4.3455414012738851</v>
      </c>
      <c r="Q8" s="41">
        <f>P8/1000</f>
        <v>4.3455414012738853E-3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